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3 KOVAS\PROJEKTAI\"/>
    </mc:Choice>
  </mc:AlternateContent>
  <xr:revisionPtr revIDLastSave="0" documentId="13_ncr:1_{31FEC5E8-B7ED-46E3-A084-9E41693BFD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as" sheetId="2" r:id="rId1"/>
  </sheets>
  <definedNames>
    <definedName name="_Hlk160617247" localSheetId="0">Planas!$B$399</definedName>
    <definedName name="_Hlk160617279" localSheetId="0">Planas!$B$400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9" i="2" l="1"/>
  <c r="D439" i="2"/>
  <c r="C442" i="2"/>
  <c r="C440" i="2" s="1"/>
  <c r="C437" i="2"/>
  <c r="C432" i="2" s="1"/>
  <c r="C444" i="2" s="1"/>
  <c r="E440" i="2" l="1"/>
  <c r="D440" i="2"/>
  <c r="E432" i="2"/>
  <c r="D432" i="2"/>
  <c r="E444" i="2" l="1"/>
  <c r="D444" i="2"/>
  <c r="D11" i="2"/>
  <c r="E11" i="2"/>
  <c r="F11" i="2"/>
  <c r="G11" i="2"/>
  <c r="D17" i="2"/>
  <c r="E17" i="2"/>
  <c r="F17" i="2"/>
  <c r="G17" i="2"/>
  <c r="D23" i="2"/>
  <c r="E23" i="2"/>
  <c r="F23" i="2"/>
  <c r="G23" i="2"/>
  <c r="D30" i="2"/>
  <c r="E30" i="2"/>
  <c r="F30" i="2"/>
  <c r="G30" i="2"/>
  <c r="D35" i="2"/>
  <c r="E35" i="2"/>
  <c r="F35" i="2"/>
  <c r="G35" i="2"/>
  <c r="D39" i="2"/>
  <c r="E39" i="2"/>
  <c r="F39" i="2"/>
  <c r="G39" i="2"/>
  <c r="D42" i="2"/>
  <c r="E42" i="2"/>
  <c r="F42" i="2"/>
  <c r="G42" i="2"/>
  <c r="D45" i="2"/>
  <c r="D44" i="2" s="1"/>
  <c r="E45" i="2"/>
  <c r="E44" i="2" s="1"/>
  <c r="F45" i="2"/>
  <c r="F44" i="2" s="1"/>
  <c r="G45" i="2"/>
  <c r="G44" i="2" s="1"/>
  <c r="D51" i="2"/>
  <c r="E51" i="2"/>
  <c r="F51" i="2"/>
  <c r="G51" i="2"/>
  <c r="D53" i="2"/>
  <c r="E53" i="2"/>
  <c r="F53" i="2"/>
  <c r="G53" i="2"/>
  <c r="D56" i="2"/>
  <c r="E56" i="2"/>
  <c r="F56" i="2"/>
  <c r="G56" i="2"/>
  <c r="D58" i="2"/>
  <c r="E58" i="2"/>
  <c r="F58" i="2"/>
  <c r="G58" i="2"/>
  <c r="D62" i="2"/>
  <c r="E62" i="2"/>
  <c r="F62" i="2"/>
  <c r="G62" i="2"/>
  <c r="D71" i="2"/>
  <c r="D70" i="2" s="1"/>
  <c r="E71" i="2"/>
  <c r="E70" i="2" s="1"/>
  <c r="F71" i="2"/>
  <c r="F70" i="2" s="1"/>
  <c r="G71" i="2"/>
  <c r="G70" i="2" s="1"/>
  <c r="D75" i="2"/>
  <c r="E75" i="2"/>
  <c r="F75" i="2"/>
  <c r="G75" i="2"/>
  <c r="D77" i="2"/>
  <c r="E77" i="2"/>
  <c r="F77" i="2"/>
  <c r="G77" i="2"/>
  <c r="D82" i="2"/>
  <c r="D81" i="2" s="1"/>
  <c r="E82" i="2"/>
  <c r="E81" i="2" s="1"/>
  <c r="F82" i="2"/>
  <c r="F81" i="2" s="1"/>
  <c r="G82" i="2"/>
  <c r="G81" i="2" s="1"/>
  <c r="D98" i="2"/>
  <c r="D88" i="2" s="1"/>
  <c r="E98" i="2"/>
  <c r="E88" i="2" s="1"/>
  <c r="F98" i="2"/>
  <c r="F88" i="2" s="1"/>
  <c r="G98" i="2"/>
  <c r="G88" i="2" s="1"/>
  <c r="D105" i="2"/>
  <c r="E105" i="2"/>
  <c r="F105" i="2"/>
  <c r="G105" i="2"/>
  <c r="D108" i="2"/>
  <c r="E108" i="2"/>
  <c r="F108" i="2"/>
  <c r="G108" i="2"/>
  <c r="D111" i="2"/>
  <c r="E111" i="2"/>
  <c r="F111" i="2"/>
  <c r="G111" i="2"/>
  <c r="D114" i="2"/>
  <c r="E114" i="2"/>
  <c r="F114" i="2"/>
  <c r="G114" i="2"/>
  <c r="D121" i="2"/>
  <c r="E121" i="2"/>
  <c r="F121" i="2"/>
  <c r="G121" i="2"/>
  <c r="D130" i="2"/>
  <c r="D128" i="2" s="1"/>
  <c r="E130" i="2"/>
  <c r="E128" i="2" s="1"/>
  <c r="F130" i="2"/>
  <c r="F128" i="2" s="1"/>
  <c r="G130" i="2"/>
  <c r="G128" i="2" s="1"/>
  <c r="D136" i="2"/>
  <c r="E136" i="2"/>
  <c r="F136" i="2"/>
  <c r="G136" i="2"/>
  <c r="D138" i="2"/>
  <c r="E138" i="2"/>
  <c r="F138" i="2"/>
  <c r="G138" i="2"/>
  <c r="D141" i="2"/>
  <c r="E141" i="2"/>
  <c r="F141" i="2"/>
  <c r="G141" i="2"/>
  <c r="D150" i="2"/>
  <c r="E150" i="2"/>
  <c r="F150" i="2"/>
  <c r="G150" i="2"/>
  <c r="D156" i="2"/>
  <c r="E156" i="2"/>
  <c r="F156" i="2"/>
  <c r="G156" i="2"/>
  <c r="D165" i="2"/>
  <c r="D164" i="2" s="1"/>
  <c r="E165" i="2"/>
  <c r="E164" i="2" s="1"/>
  <c r="F165" i="2"/>
  <c r="F164" i="2" s="1"/>
  <c r="G165" i="2"/>
  <c r="G164" i="2" s="1"/>
  <c r="D168" i="2"/>
  <c r="E168" i="2"/>
  <c r="F168" i="2"/>
  <c r="G168" i="2"/>
  <c r="D173" i="2"/>
  <c r="E173" i="2"/>
  <c r="F173" i="2"/>
  <c r="G173" i="2"/>
  <c r="D181" i="2"/>
  <c r="E181" i="2"/>
  <c r="F181" i="2"/>
  <c r="G181" i="2"/>
  <c r="D186" i="2"/>
  <c r="E186" i="2"/>
  <c r="F186" i="2"/>
  <c r="G186" i="2"/>
  <c r="D192" i="2"/>
  <c r="D191" i="2" s="1"/>
  <c r="E192" i="2"/>
  <c r="E191" i="2" s="1"/>
  <c r="F192" i="2"/>
  <c r="F191" i="2" s="1"/>
  <c r="G192" i="2"/>
  <c r="G191" i="2" s="1"/>
  <c r="D207" i="2"/>
  <c r="D206" i="2" s="1"/>
  <c r="E207" i="2"/>
  <c r="E206" i="2" s="1"/>
  <c r="F207" i="2"/>
  <c r="F206" i="2" s="1"/>
  <c r="G207" i="2"/>
  <c r="G206" i="2" s="1"/>
  <c r="D223" i="2"/>
  <c r="D222" i="2" s="1"/>
  <c r="D221" i="2" s="1"/>
  <c r="E223" i="2"/>
  <c r="E222" i="2" s="1"/>
  <c r="E221" i="2" s="1"/>
  <c r="F223" i="2"/>
  <c r="F222" i="2" s="1"/>
  <c r="F221" i="2" s="1"/>
  <c r="G223" i="2"/>
  <c r="G222" i="2" s="1"/>
  <c r="G221" i="2" s="1"/>
  <c r="D235" i="2"/>
  <c r="D232" i="2" s="1"/>
  <c r="E235" i="2"/>
  <c r="E232" i="2" s="1"/>
  <c r="F235" i="2"/>
  <c r="F232" i="2" s="1"/>
  <c r="G235" i="2"/>
  <c r="G232" i="2" s="1"/>
  <c r="D242" i="2"/>
  <c r="E242" i="2"/>
  <c r="F242" i="2"/>
  <c r="G242" i="2"/>
  <c r="D245" i="2"/>
  <c r="D244" i="2" s="1"/>
  <c r="E245" i="2"/>
  <c r="E244" i="2" s="1"/>
  <c r="F245" i="2"/>
  <c r="F244" i="2" s="1"/>
  <c r="G245" i="2"/>
  <c r="G244" i="2" s="1"/>
  <c r="D253" i="2"/>
  <c r="D252" i="2" s="1"/>
  <c r="D251" i="2" s="1"/>
  <c r="E253" i="2"/>
  <c r="E252" i="2" s="1"/>
  <c r="E251" i="2" s="1"/>
  <c r="F253" i="2"/>
  <c r="F252" i="2" s="1"/>
  <c r="F251" i="2" s="1"/>
  <c r="G253" i="2"/>
  <c r="G252" i="2" s="1"/>
  <c r="G251" i="2" s="1"/>
  <c r="D258" i="2"/>
  <c r="D257" i="2" s="1"/>
  <c r="E258" i="2"/>
  <c r="E257" i="2" s="1"/>
  <c r="F258" i="2"/>
  <c r="F257" i="2" s="1"/>
  <c r="G258" i="2"/>
  <c r="G257" i="2" s="1"/>
  <c r="D263" i="2"/>
  <c r="E263" i="2"/>
  <c r="F263" i="2"/>
  <c r="G263" i="2"/>
  <c r="D272" i="2"/>
  <c r="E272" i="2"/>
  <c r="F272" i="2"/>
  <c r="G272" i="2"/>
  <c r="D282" i="2"/>
  <c r="E282" i="2"/>
  <c r="F282" i="2"/>
  <c r="G282" i="2"/>
  <c r="D301" i="2"/>
  <c r="E301" i="2"/>
  <c r="F301" i="2"/>
  <c r="G301" i="2"/>
  <c r="D306" i="2"/>
  <c r="E306" i="2"/>
  <c r="F306" i="2"/>
  <c r="G306" i="2"/>
  <c r="D311" i="2"/>
  <c r="D310" i="2" s="1"/>
  <c r="E311" i="2"/>
  <c r="E310" i="2" s="1"/>
  <c r="F311" i="2"/>
  <c r="F310" i="2" s="1"/>
  <c r="G311" i="2"/>
  <c r="G310" i="2" s="1"/>
  <c r="D315" i="2"/>
  <c r="D314" i="2" s="1"/>
  <c r="E315" i="2"/>
  <c r="E314" i="2" s="1"/>
  <c r="F315" i="2"/>
  <c r="F314" i="2" s="1"/>
  <c r="G315" i="2"/>
  <c r="G314" i="2" s="1"/>
  <c r="D322" i="2"/>
  <c r="E322" i="2"/>
  <c r="F322" i="2"/>
  <c r="G322" i="2"/>
  <c r="D325" i="2"/>
  <c r="D324" i="2" s="1"/>
  <c r="E325" i="2"/>
  <c r="E324" i="2" s="1"/>
  <c r="F325" i="2"/>
  <c r="F324" i="2" s="1"/>
  <c r="G325" i="2"/>
  <c r="G324" i="2" s="1"/>
  <c r="D330" i="2"/>
  <c r="E330" i="2"/>
  <c r="F330" i="2"/>
  <c r="G330" i="2"/>
  <c r="D338" i="2"/>
  <c r="E338" i="2"/>
  <c r="F338" i="2"/>
  <c r="G338" i="2"/>
  <c r="D340" i="2"/>
  <c r="E340" i="2"/>
  <c r="F340" i="2"/>
  <c r="G340" i="2"/>
  <c r="D343" i="2"/>
  <c r="D342" i="2" s="1"/>
  <c r="E343" i="2"/>
  <c r="E342" i="2" s="1"/>
  <c r="F343" i="2"/>
  <c r="F342" i="2" s="1"/>
  <c r="G343" i="2"/>
  <c r="G342" i="2" s="1"/>
  <c r="D354" i="2"/>
  <c r="D353" i="2" s="1"/>
  <c r="E354" i="2"/>
  <c r="E353" i="2" s="1"/>
  <c r="F354" i="2"/>
  <c r="F353" i="2" s="1"/>
  <c r="G354" i="2"/>
  <c r="G353" i="2" s="1"/>
  <c r="D358" i="2"/>
  <c r="E358" i="2"/>
  <c r="F358" i="2"/>
  <c r="G358" i="2"/>
  <c r="D363" i="2"/>
  <c r="D362" i="2" s="1"/>
  <c r="D361" i="2" s="1"/>
  <c r="E363" i="2"/>
  <c r="E362" i="2" s="1"/>
  <c r="E361" i="2" s="1"/>
  <c r="F363" i="2"/>
  <c r="F362" i="2" s="1"/>
  <c r="F361" i="2" s="1"/>
  <c r="G363" i="2"/>
  <c r="G362" i="2" s="1"/>
  <c r="G361" i="2" s="1"/>
  <c r="D370" i="2"/>
  <c r="D368" i="2" s="1"/>
  <c r="E370" i="2"/>
  <c r="E368" i="2" s="1"/>
  <c r="F370" i="2"/>
  <c r="F368" i="2" s="1"/>
  <c r="G370" i="2"/>
  <c r="G368" i="2" s="1"/>
  <c r="D377" i="2"/>
  <c r="E377" i="2"/>
  <c r="F377" i="2"/>
  <c r="G377" i="2"/>
  <c r="D383" i="2"/>
  <c r="E383" i="2"/>
  <c r="F383" i="2"/>
  <c r="G383" i="2"/>
  <c r="D387" i="2"/>
  <c r="E387" i="2"/>
  <c r="F387" i="2"/>
  <c r="G387" i="2"/>
  <c r="D408" i="2"/>
  <c r="D401" i="2" s="1"/>
  <c r="E408" i="2"/>
  <c r="E401" i="2" s="1"/>
  <c r="F408" i="2"/>
  <c r="F401" i="2" s="1"/>
  <c r="G408" i="2"/>
  <c r="G401" i="2" s="1"/>
  <c r="D411" i="2"/>
  <c r="E411" i="2"/>
  <c r="F411" i="2"/>
  <c r="G411" i="2"/>
  <c r="D422" i="2"/>
  <c r="E422" i="2"/>
  <c r="F422" i="2"/>
  <c r="G422" i="2"/>
  <c r="D425" i="2"/>
  <c r="D424" i="2" s="1"/>
  <c r="E425" i="2"/>
  <c r="E424" i="2" s="1"/>
  <c r="F425" i="2"/>
  <c r="F424" i="2" s="1"/>
  <c r="G425" i="2"/>
  <c r="G424" i="2" s="1"/>
  <c r="F313" i="2" l="1"/>
  <c r="F262" i="2"/>
  <c r="F261" i="2" s="1"/>
  <c r="F149" i="2"/>
  <c r="G367" i="2"/>
  <c r="F163" i="2"/>
  <c r="F231" i="2"/>
  <c r="D367" i="2"/>
  <c r="F104" i="2"/>
  <c r="F80" i="2" s="1"/>
  <c r="G74" i="2"/>
  <c r="G29" i="2"/>
  <c r="G10" i="2"/>
  <c r="F74" i="2"/>
  <c r="F29" i="2"/>
  <c r="F10" i="2"/>
  <c r="F352" i="2"/>
  <c r="E367" i="2"/>
  <c r="E352" i="2"/>
  <c r="E329" i="2"/>
  <c r="E313" i="2"/>
  <c r="E262" i="2"/>
  <c r="E261" i="2" s="1"/>
  <c r="E231" i="2"/>
  <c r="E172" i="2"/>
  <c r="E171" i="2" s="1"/>
  <c r="E163" i="2"/>
  <c r="E149" i="2"/>
  <c r="E140" i="2" s="1"/>
  <c r="E104" i="2"/>
  <c r="E80" i="2" s="1"/>
  <c r="F329" i="2"/>
  <c r="F172" i="2"/>
  <c r="F171" i="2" s="1"/>
  <c r="D352" i="2"/>
  <c r="D329" i="2"/>
  <c r="D313" i="2"/>
  <c r="D262" i="2"/>
  <c r="D261" i="2" s="1"/>
  <c r="D231" i="2"/>
  <c r="D172" i="2"/>
  <c r="D171" i="2" s="1"/>
  <c r="D163" i="2"/>
  <c r="D149" i="2"/>
  <c r="D140" i="2" s="1"/>
  <c r="D104" i="2"/>
  <c r="D80" i="2" s="1"/>
  <c r="E74" i="2"/>
  <c r="E29" i="2"/>
  <c r="E10" i="2"/>
  <c r="F367" i="2"/>
  <c r="G352" i="2"/>
  <c r="G329" i="2"/>
  <c r="G313" i="2"/>
  <c r="G262" i="2"/>
  <c r="G261" i="2" s="1"/>
  <c r="G231" i="2"/>
  <c r="G172" i="2"/>
  <c r="G171" i="2" s="1"/>
  <c r="G163" i="2"/>
  <c r="G149" i="2"/>
  <c r="G140" i="2" s="1"/>
  <c r="G104" i="2"/>
  <c r="G80" i="2" s="1"/>
  <c r="D74" i="2"/>
  <c r="D29" i="2"/>
  <c r="D10" i="2"/>
  <c r="F50" i="2"/>
  <c r="E386" i="2"/>
  <c r="D386" i="2"/>
  <c r="F140" i="2"/>
  <c r="G50" i="2"/>
  <c r="G386" i="2"/>
  <c r="E50" i="2"/>
  <c r="F386" i="2"/>
  <c r="D50" i="2"/>
  <c r="F260" i="2" l="1"/>
  <c r="G170" i="2"/>
  <c r="E170" i="2"/>
  <c r="E328" i="2"/>
  <c r="G366" i="2"/>
  <c r="D366" i="2"/>
  <c r="G260" i="2"/>
  <c r="D170" i="2"/>
  <c r="E260" i="2"/>
  <c r="D260" i="2"/>
  <c r="G328" i="2"/>
  <c r="F170" i="2"/>
  <c r="F366" i="2"/>
  <c r="G9" i="2"/>
  <c r="G8" i="2" s="1"/>
  <c r="F9" i="2"/>
  <c r="F8" i="2" s="1"/>
  <c r="D9" i="2"/>
  <c r="D8" i="2" s="1"/>
  <c r="F328" i="2"/>
  <c r="G79" i="2"/>
  <c r="E79" i="2"/>
  <c r="E9" i="2"/>
  <c r="E8" i="2" s="1"/>
  <c r="E366" i="2"/>
  <c r="D328" i="2"/>
  <c r="D79" i="2"/>
  <c r="F7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Ona</author>
    <author>tc={83349647-A1CB-4D0A-A821-18D0A4541191}</author>
  </authors>
  <commentList>
    <comment ref="B436" authorId="0" shapeId="0" xr:uid="{D5D1F28C-A007-4644-AA64-011779FDB406}">
      <text>
        <r>
          <rPr>
            <b/>
            <sz val="9"/>
            <color indexed="81"/>
            <rFont val="Tahoma"/>
            <family val="2"/>
            <charset val="186"/>
          </rPr>
          <t>Ona:</t>
        </r>
        <r>
          <rPr>
            <sz val="9"/>
            <color indexed="81"/>
            <rFont val="Tahoma"/>
            <family val="2"/>
            <charset val="186"/>
          </rPr>
          <t xml:space="preserve">
1301;1302;1104</t>
        </r>
      </text>
    </comment>
    <comment ref="B437" authorId="0" shapeId="0" xr:uid="{F1487337-9937-4D07-8823-5D37C99FCD67}">
      <text>
        <r>
          <rPr>
            <b/>
            <sz val="9"/>
            <color indexed="81"/>
            <rFont val="Tahoma"/>
            <family val="2"/>
            <charset val="186"/>
          </rPr>
          <t>Ona:</t>
        </r>
        <r>
          <rPr>
            <sz val="9"/>
            <color indexed="81"/>
            <rFont val="Tahoma"/>
            <family val="2"/>
            <charset val="186"/>
          </rPr>
          <t xml:space="preserve">
2121;2111;2403;2404</t>
        </r>
      </text>
    </comment>
    <comment ref="C442" authorId="1" shapeId="0" xr:uid="{83349647-A1CB-4D0A-A821-18D0A4541191}">
      <text>
        <t xml:space="preserve">[Komentarų gija]
„Excel“ versija leidžia jums skaityti šią komentarų giją, tačiau visi jos taisymai bus pašalinti, jei failas atidaromas naudojant naujesnę „Excel“ versiją. Daugiau informacijos: https://go.microsoft.com/fwlink/?linkid=870924.
Komentaras:
    Pridėtos neįgaliųjų koordinatoriaus lėšos </t>
      </text>
    </comment>
  </commentList>
</comments>
</file>

<file path=xl/sharedStrings.xml><?xml version="1.0" encoding="utf-8"?>
<sst xmlns="http://schemas.openxmlformats.org/spreadsheetml/2006/main" count="886" uniqueCount="692">
  <si>
    <t>2024–2026 metų STRATEGINIO VEIKLOS PLANO TIKSLŲ, UŽDAVINIŲ, PRIEMONIŲ, PRIEMONIŲ IŠLAIDŲ  SUVESTINĖ</t>
  </si>
  <si>
    <t>Kodas</t>
  </si>
  <si>
    <t>Pavadinimas</t>
  </si>
  <si>
    <t>SP lėšos</t>
  </si>
  <si>
    <t>2024 metų lėšų projektas</t>
  </si>
  <si>
    <t>2025 metų lėšų projektas</t>
  </si>
  <si>
    <t>2026 metų lėšų projektas</t>
  </si>
  <si>
    <t>Iš viso</t>
  </si>
  <si>
    <t>Iš jų darbo užmokesčiui</t>
  </si>
  <si>
    <t>1.</t>
  </si>
  <si>
    <t>UGDYMO KOKYBĖS IR MOKYMOSI APLINKOS UŽTIKRINIMAS</t>
  </si>
  <si>
    <t>1.1.</t>
  </si>
  <si>
    <t>Tikslas. Užtikrinti kokybišką ugdymo programų vykdymą ir prieinamumą</t>
  </si>
  <si>
    <t>1.1.1.</t>
  </si>
  <si>
    <t>uždavinys. Sudaryti sąlygas ugdyti vaikus ikimokyklinio ugdymo įstaigose, bendrojo ugdymo paslaugas teikiančiose įstaigose</t>
  </si>
  <si>
    <t>1.1.1.1.</t>
  </si>
  <si>
    <t xml:space="preserve">Ugdymo proceso organizavimas ir vykdymas lopšeliuose-darželiuose </t>
  </si>
  <si>
    <t>1102</t>
  </si>
  <si>
    <t>1301</t>
  </si>
  <si>
    <t>Kitų šaltinių lėšos</t>
  </si>
  <si>
    <t>2111</t>
  </si>
  <si>
    <t>2401</t>
  </si>
  <si>
    <t>1.1.1.2.</t>
  </si>
  <si>
    <t xml:space="preserve">Ugdymo proceso organizavimas ir vykdymas pagrindinėse mokyklose ir progimnazijose </t>
  </si>
  <si>
    <t>1.1.1.3.</t>
  </si>
  <si>
    <t xml:space="preserve">Ugdymo proceso organizavimas ir vykdymas gimnazijose </t>
  </si>
  <si>
    <t>1.1.2.</t>
  </si>
  <si>
    <t>uždavinys. Sudaryti sąlygas vaikų, jaunimo ir suaugusių asmenų  neformaliajam ugdymui ir užimtumo organizavimui</t>
  </si>
  <si>
    <t>1.1.2.1.</t>
  </si>
  <si>
    <t>1.1.2.2.</t>
  </si>
  <si>
    <t xml:space="preserve">Neformaliojo vaikų švietimo programų įgyvendinimas </t>
  </si>
  <si>
    <t>1.1.2.3.</t>
  </si>
  <si>
    <t>Neformaliojo suaugusiųjų švietimo programų įgyvendinimo užtikrinimas</t>
  </si>
  <si>
    <t>1.1.2.4.</t>
  </si>
  <si>
    <t>Skuodo rajono savivaldybės kūno kultūros ir sporto centro veiklos organizavimo užtikrinimas</t>
  </si>
  <si>
    <t>1.1.3.</t>
  </si>
  <si>
    <t>uždavinys. Sudaryti sąlygas vaikams, jaunimui ir suaugusiems asmenims įgyti profesinį išsilavinimą</t>
  </si>
  <si>
    <t>1.1.3.1.</t>
  </si>
  <si>
    <t>Skuodo amatų ir paslaugų mokyklos veiklos organizavimo užtikrinimas</t>
  </si>
  <si>
    <t>1.1.4.</t>
  </si>
  <si>
    <t>Užtikrinti pedagoginės psichologinės pagalbos prieinamumą visiems ugdymo įstaigų bendruomenių nariams</t>
  </si>
  <si>
    <t>1.1.4.1.</t>
  </si>
  <si>
    <t>Skuodo pedagoginės psichologinės tarnybos veiklos organizavimo užtikrinimas</t>
  </si>
  <si>
    <t>1.1.4.2.</t>
  </si>
  <si>
    <t xml:space="preserve">Psichologinės pagalbos prieinamumo didinimas </t>
  </si>
  <si>
    <t>1.2.</t>
  </si>
  <si>
    <t xml:space="preserve">Kurti saugią ir patrauklią ugdymo aplinką </t>
  </si>
  <si>
    <t>1.2.1.</t>
  </si>
  <si>
    <t>Užtikrinti kokybiškų mokinių pavėžėjimo paslaugų teikimą</t>
  </si>
  <si>
    <t>1.2.1.1.</t>
  </si>
  <si>
    <t xml:space="preserve">Mokyklinių autobusų eksploatacijos užtikrinimas </t>
  </si>
  <si>
    <t>1.2.3.</t>
  </si>
  <si>
    <t>Užtikrinti racionalų mokymo krepšelio lėšų rezervo paskirstymą</t>
  </si>
  <si>
    <t>1.2.3.1.</t>
  </si>
  <si>
    <t xml:space="preserve">Mokymo lėšų rezervas </t>
  </si>
  <si>
    <t>1.2.3.2.</t>
  </si>
  <si>
    <t>Nepaskirstytų lėšų rezervas</t>
  </si>
  <si>
    <t>1.2.4.</t>
  </si>
  <si>
    <t>Užtikrinti kokybiškų prevencinių programų kūrimą ir įgyvendinimą</t>
  </si>
  <si>
    <t>1.2.4.1.</t>
  </si>
  <si>
    <t>Įvairių prevencinių programų kūrimo ir įgyvendinimo užtikrinimas</t>
  </si>
  <si>
    <t>1.2.5.</t>
  </si>
  <si>
    <t>Kurti, atnaujinti ir modernizuoti ugdymo įstaigų infrastruktūrą</t>
  </si>
  <si>
    <t>1.2.5.1.</t>
  </si>
  <si>
    <t xml:space="preserve">Projekto „Ikimokyklinio ir priešmokyklinio ugdymo priemonių prieinamumo didinimas Skuodo rajono savivaldybėje“ įgyvendinimas </t>
  </si>
  <si>
    <t>1.2.5.2.</t>
  </si>
  <si>
    <t>3305</t>
  </si>
  <si>
    <t>1.2.5.3.</t>
  </si>
  <si>
    <t>Sveikatai palankios aplinkos ugdymo įstaigose kūrimas</t>
  </si>
  <si>
    <t>1.2.6.</t>
  </si>
  <si>
    <t>Didinti paslaugų, teikiamų švietimo įstaigų bendruomenėms, įvairovę, kokybę ir prieinamumą</t>
  </si>
  <si>
    <t>1.2.6.1.</t>
  </si>
  <si>
    <t xml:space="preserve">Projekto „Neformaliojo švietimo infrastruktūros gerinimas  Skuodo rajono savivaldybėje“ įgyvendinimas  </t>
  </si>
  <si>
    <t>1.2.6.2.</t>
  </si>
  <si>
    <t xml:space="preserve">Projekto „Ikimokyklinio ir bendrojo ugdymo mokyklų veiklos tobulinimas“ įgyvendinimas </t>
  </si>
  <si>
    <t>1.2.6.3.</t>
  </si>
  <si>
    <t xml:space="preserve">Projekto „Mokyklų tinklo efektyvumo didinimas Skuodo rajono savivaldybėje“ įgyvendinimas </t>
  </si>
  <si>
    <t>1.2.6.4.</t>
  </si>
  <si>
    <t>E-piniginės diegimas rajono mokyklose</t>
  </si>
  <si>
    <t>1.2.6.5.</t>
  </si>
  <si>
    <t>Projekto "Kokybės krepšeli" įgyvendinimas</t>
  </si>
  <si>
    <t>1.2.6.6.</t>
  </si>
  <si>
    <t>Klaipėdos regiono plėtros plano verslo funkcinės zonos projektų įgyvendinimas</t>
  </si>
  <si>
    <t>1.2.6.7.</t>
  </si>
  <si>
    <t>Projekto "Karjeros specialistų tinklo vystymas" įgyvendinimas</t>
  </si>
  <si>
    <t>1.2.7.</t>
  </si>
  <si>
    <t>Įgyvendinti ES ir kitų fondų remiamus projektus</t>
  </si>
  <si>
    <t>1.2.7.1.</t>
  </si>
  <si>
    <t>ES struktūrinių fondų ir kitų finansavimo šaltinių projektų vykdymas</t>
  </si>
  <si>
    <t>1201</t>
  </si>
  <si>
    <t>1.3.</t>
  </si>
  <si>
    <t>Skatinti aktyvią ugdymo įstaigų bendruomenių veiklą</t>
  </si>
  <si>
    <t>1.3.1.</t>
  </si>
  <si>
    <t>Skatinti ugdymo įstaigų bendruomenių iniciatyvas</t>
  </si>
  <si>
    <t>1.3.1.1.</t>
  </si>
  <si>
    <t>Švietimo renginių organizavimas ir rėmimas</t>
  </si>
  <si>
    <t>1.3.2.</t>
  </si>
  <si>
    <t>Sudaryti optimalias sąlygas gabių ir talentingų vaikų ugdymui</t>
  </si>
  <si>
    <t>1.3.2.1.</t>
  </si>
  <si>
    <t>Vaikų, mokinių ir studentų skatinimas ir rėmimas</t>
  </si>
  <si>
    <t>2.</t>
  </si>
  <si>
    <t>SOCIALINĖS PARAMOS IR SVEIKATOS APSAUGOS PASLAUGŲ KOKYBĖS IR PRIEINAMUMO GERINIMAS</t>
  </si>
  <si>
    <t>2.1.</t>
  </si>
  <si>
    <t>Užtikrinti socialiai teisingų bei ekonomiškai pagrįstų paslaugų teikimą Skuodo rajono savivaldybės gyventojams</t>
  </si>
  <si>
    <t>2.1.1.</t>
  </si>
  <si>
    <t xml:space="preserve">Užtikrinti socialines paslaugas teikiančių įstaigų veiklą </t>
  </si>
  <si>
    <t>2.1.1.2.</t>
  </si>
  <si>
    <t xml:space="preserve">Skuodo socialinių paslaugų šeimai centro veiklos užtikrinimas </t>
  </si>
  <si>
    <t>2121</t>
  </si>
  <si>
    <t>2.1.1.3.</t>
  </si>
  <si>
    <t xml:space="preserve">Barstyčių vaikų globos namų veiklos užtikrinimas </t>
  </si>
  <si>
    <t>2.1.2.</t>
  </si>
  <si>
    <t>Teikti Skuodo rajono savivaldybės gyventojams socialinę paramą pinigais</t>
  </si>
  <si>
    <t>2.1.2.1.</t>
  </si>
  <si>
    <t xml:space="preserve">Vienkartinių pašalpų mokėjimas </t>
  </si>
  <si>
    <t>2.1.2.10.</t>
  </si>
  <si>
    <t>Įsigytų maisto produktų išlaidų apmokėjimas</t>
  </si>
  <si>
    <t>2.1.2.11.</t>
  </si>
  <si>
    <t>Išmokos vaikams</t>
  </si>
  <si>
    <t>2404</t>
  </si>
  <si>
    <t>2.1.2.12.</t>
  </si>
  <si>
    <t>Išmokoms vaikams administruoti</t>
  </si>
  <si>
    <t>2.1.2.13.</t>
  </si>
  <si>
    <t>2403</t>
  </si>
  <si>
    <t>2.1.2.14.</t>
  </si>
  <si>
    <t>2.1.2.16.</t>
  </si>
  <si>
    <t xml:space="preserve">Kompensacija tarybinėje armijoje sužalotiems asmenims </t>
  </si>
  <si>
    <t>2.1.2.4.</t>
  </si>
  <si>
    <t>Vienišiems, seniems ir neigaliems asmenims socialinių paslaugų jų namuose finansavimas (pagalbos pinigai)</t>
  </si>
  <si>
    <t>2.1.2.5.</t>
  </si>
  <si>
    <t>Užsienyje mirusio (žuvusio) Lietuvos Respublikos pileičio palaikų pervežimo į Lietuvos Respubliką išlaidų finanasavimas</t>
  </si>
  <si>
    <t>2.1.2.6.</t>
  </si>
  <si>
    <t>2.1.2.7.</t>
  </si>
  <si>
    <t>Būsto šildymo išlaidų, geriamojo vandens išlaidų ir karšto vandens išlaidų kompensavimas</t>
  </si>
  <si>
    <t>2.1.2.8.</t>
  </si>
  <si>
    <t xml:space="preserve">Laidojimo pašalpos mokėjimas </t>
  </si>
  <si>
    <t>2.1.2.9.</t>
  </si>
  <si>
    <t>Socialinė parama mokinio reikmėms įsigyti</t>
  </si>
  <si>
    <t>2.1.3.</t>
  </si>
  <si>
    <t xml:space="preserve">Teikti socialines paslaugas Skuodo rajono savivaldybės gyventojams </t>
  </si>
  <si>
    <t>2.1.3.1.</t>
  </si>
  <si>
    <t>Būsto ir aplinkos pritaikymas neįgaliems asmenims</t>
  </si>
  <si>
    <t>2.1.3.10.</t>
  </si>
  <si>
    <t>Vaikų dienos centrų veiklos užtikrinimas</t>
  </si>
  <si>
    <t>2.1.3.11.</t>
  </si>
  <si>
    <t>Asmeninės pagalbos neįgaliems gyventojams teikimas</t>
  </si>
  <si>
    <t>2.1.3.12.</t>
  </si>
  <si>
    <t>2402</t>
  </si>
  <si>
    <t>2.1.3.2.</t>
  </si>
  <si>
    <t xml:space="preserve">Socialinių globos paslaugų iš globos įstaigų pirkimas </t>
  </si>
  <si>
    <t>2.1.3.3.</t>
  </si>
  <si>
    <t xml:space="preserve">Europos pagalbos labiausiai skurstantiems asmenims fondo programos administravimas </t>
  </si>
  <si>
    <t>2.1.3.4.</t>
  </si>
  <si>
    <t xml:space="preserve">Asmenų su sunkia negalia socialinės globos organizavimas </t>
  </si>
  <si>
    <t>2.1.3.5.</t>
  </si>
  <si>
    <t>2.1.3.6.</t>
  </si>
  <si>
    <t xml:space="preserve">Moksleivių maitinimo išlaidų kompensacija </t>
  </si>
  <si>
    <t>2.1.3.7.</t>
  </si>
  <si>
    <t xml:space="preserve">Socialinę riziką patiriančioms šeimoms socialinės priežiūros paslaugų teikimas </t>
  </si>
  <si>
    <t>2.1.3.8.</t>
  </si>
  <si>
    <t>Projekto „Paslaugų šeimai kompleksinis organizavimas ir teikimas“ įgyvendinimas</t>
  </si>
  <si>
    <t>2.1.3.9.</t>
  </si>
  <si>
    <t>Tėvų globos netekusių vaikų laikinosios globos (rūpybos) šeimoje ir globėjų veiklos organizavimas</t>
  </si>
  <si>
    <t>2.1.4.</t>
  </si>
  <si>
    <t xml:space="preserve">Įgyvendinti socialinės atskirties mažinimo programas Skuodo rajono savivaldybėje </t>
  </si>
  <si>
    <t>2.1.4.1.</t>
  </si>
  <si>
    <t xml:space="preserve">Darbo rinkos politikos rengimas ir įgyvendinimas </t>
  </si>
  <si>
    <t>2.1.4.2.</t>
  </si>
  <si>
    <t xml:space="preserve">Socialinio būsto ir savivaldybės būstų fondų plėtros programos įgyvendinimas </t>
  </si>
  <si>
    <t>2.1.4.3.</t>
  </si>
  <si>
    <t xml:space="preserve">Projekto „Socialinio būsto fondo plėtra Skuodo rajono savivaldybėje“ įgyvendinimas </t>
  </si>
  <si>
    <t>2.1.4.4.</t>
  </si>
  <si>
    <t>Išmokos už komunalines paslaugas nedirbantiems neįgaliems auginantiems vaikus asmenims</t>
  </si>
  <si>
    <t>2.1.4.5.</t>
  </si>
  <si>
    <t>Klaipėdos regiono plėtros plano socialinės srities projektų  įgyvendinimas</t>
  </si>
  <si>
    <t>2.1.5.</t>
  </si>
  <si>
    <t>Perduoti socialinių paslaugų teikimą nevyriausybiam sektoriui</t>
  </si>
  <si>
    <t>2.1.5.1.</t>
  </si>
  <si>
    <t>Tikslinių grupių gyventojų socialinių įgūdžių ugdymas, palaikymas ir atkūrimas</t>
  </si>
  <si>
    <t>2.1.6.</t>
  </si>
  <si>
    <t>Teikti socialinę paramą kitų savivaldybių ar valstybių gyventojams</t>
  </si>
  <si>
    <t>2.1.6.1.</t>
  </si>
  <si>
    <t>Socialinės paramos priemonių įgyvendinimas</t>
  </si>
  <si>
    <t>2.2.</t>
  </si>
  <si>
    <t xml:space="preserve">Užtikrinti sveikatos priežiūros paslaugų prieinamumą Skuodo rajono savivaldybės gyventojams </t>
  </si>
  <si>
    <t>2.2.1.</t>
  </si>
  <si>
    <t xml:space="preserve">Remti sveikatos priežiūros, sveikatinimo ir kitas paslaugas, teikiamas rajono gyventojams </t>
  </si>
  <si>
    <t>2.2.1.10.</t>
  </si>
  <si>
    <t>Skuodo rajono savivaldybės sveikatos centro steigimas</t>
  </si>
  <si>
    <t>2.2.1.3.</t>
  </si>
  <si>
    <t>Dotacija UAB „Skuodo vandenys“ Higienos ir sveikatingumo centro veiklos nuostoliams padengti</t>
  </si>
  <si>
    <t>2.2.1.4.</t>
  </si>
  <si>
    <t>Mirusių asmenų pervežimas medicinininės patologinės anatomijos tyrimams atlikti</t>
  </si>
  <si>
    <t>2.2.1.7.</t>
  </si>
  <si>
    <t xml:space="preserve">GPM rėmimo programa </t>
  </si>
  <si>
    <t>2.2.1.8.</t>
  </si>
  <si>
    <t>Medicinos paslaugų prieinamumo didinimas</t>
  </si>
  <si>
    <t>2.2.1.9.</t>
  </si>
  <si>
    <t>Neveiksnių asmenų būklės peržiūrėjimo komisijos darbo organizavimas</t>
  </si>
  <si>
    <t>2.2.2.</t>
  </si>
  <si>
    <t xml:space="preserve">Propaguoti prevencines sveikatos apsaugos programas ir kurti sveiką gyvenamąją aplinką </t>
  </si>
  <si>
    <t>2.2.2.1.</t>
  </si>
  <si>
    <t xml:space="preserve">Visuomenės sveikatos priežiūros funkcijų vykdymas </t>
  </si>
  <si>
    <t>2.2.2.2.</t>
  </si>
  <si>
    <t xml:space="preserve">Triukšmo prevencijos priemonių vykdymas </t>
  </si>
  <si>
    <t>2.2.2.3.</t>
  </si>
  <si>
    <t xml:space="preserve">Sveiko gyvenimo būdo propagavimas ir sąlygų kūrimas </t>
  </si>
  <si>
    <t>2.2.2.4.</t>
  </si>
  <si>
    <t xml:space="preserve">Projekto „Sveikos gyvensenos skatinimas Skuodo rajono savivaldybėje“ įgyvendinimas </t>
  </si>
  <si>
    <t>2.2.2.5.</t>
  </si>
  <si>
    <t>Projekto „Paslaugų teikimas Skuodo rajono gyventojams, besigydantiems DOTS kabinete“ įgyvendinimas</t>
  </si>
  <si>
    <t>2.2.2.6.</t>
  </si>
  <si>
    <t>Projekto „Pirminės asmens sveikatos priežiūros veiklos efektyvumo didinimas Skuodo rajono savivaldybėje “ įgyvendinimas</t>
  </si>
  <si>
    <t>2.2.2.7.</t>
  </si>
  <si>
    <t>COVID-19 ligos prevencija ir pasekmių mažinimas</t>
  </si>
  <si>
    <t>2.2.2.8.</t>
  </si>
  <si>
    <t>Projekto „Įtraukusis sveikatos mokymas sveikatą stiprinančioje aplinkoje“ įgyvendinimas</t>
  </si>
  <si>
    <t>2.2.2.9.</t>
  </si>
  <si>
    <t>Klaipėdos regiono plėtros plano sveikatos srities projektų įgyvendinimas</t>
  </si>
  <si>
    <t>2.3.</t>
  </si>
  <si>
    <t xml:space="preserve">Gerinti socialinių įstaigų infrastruktūrą, socialinių paslaugų prieinamumą  ir kokybę </t>
  </si>
  <si>
    <t>2.3.1.</t>
  </si>
  <si>
    <t>2.3.1.1.</t>
  </si>
  <si>
    <t>ES struktūrinių ir kitų finansavimo šaltinių projektų vykdymas</t>
  </si>
  <si>
    <t>2.3.2.</t>
  </si>
  <si>
    <t>Atnaujinti socialinių ir sveikatos priežiūros įstaigų infrastruktūrą</t>
  </si>
  <si>
    <t>2.3.2.1.</t>
  </si>
  <si>
    <t>3.</t>
  </si>
  <si>
    <t>KULTŪROS IR TURIZMO, SPORTO, JAUNIMO IR BENDRUOMENIŲ VEIKLOS AKTYVINIMAS</t>
  </si>
  <si>
    <t>3.1.</t>
  </si>
  <si>
    <t>Skatinti kultūrinę veiklą ir jos sklaidą Skuodo rajone</t>
  </si>
  <si>
    <t>3.1.1.</t>
  </si>
  <si>
    <t>Skatinti ir remti profesionalaus ir mėgėjų meno sklaidą, didinti kultūros prieinamumą</t>
  </si>
  <si>
    <t>3.1.1.1.</t>
  </si>
  <si>
    <t>Skuodo rajono savivaldybės R. Granausko viešosios bibliotekos veiklos organizavimo užtikrinimas</t>
  </si>
  <si>
    <t>3.1.1.10.</t>
  </si>
  <si>
    <t>Rudens gėrybių mugė „Skouda boužės juomarks“</t>
  </si>
  <si>
    <t>3.1.1.11.</t>
  </si>
  <si>
    <t xml:space="preserve">S. Daukanto premijos įteikimas </t>
  </si>
  <si>
    <t>3.1.1.12.</t>
  </si>
  <si>
    <t xml:space="preserve">Seniūnijų patalpose esančių bibliotekų išlaikymas </t>
  </si>
  <si>
    <t>3.1.1.2.</t>
  </si>
  <si>
    <t>Skuodo rajono kultūros centro veiklos organizavimo užtikrinimas</t>
  </si>
  <si>
    <t>3.1.1.4.</t>
  </si>
  <si>
    <t xml:space="preserve">Rajono įvaizdžio kūrimas ir palaikymas </t>
  </si>
  <si>
    <t>3.1.1.6.</t>
  </si>
  <si>
    <t>Skuodo muziejaus veiklos organizavimo užtikrinimas</t>
  </si>
  <si>
    <t>3.1.1.9.</t>
  </si>
  <si>
    <t xml:space="preserve">Skuodo miesto ir rajono šventinių renginių organizavimas </t>
  </si>
  <si>
    <t>3.1.2.</t>
  </si>
  <si>
    <t>Atnaujinti ir tvarkyti kultūros įstaigų infrastruktūrą, kultūros paveldo objektus</t>
  </si>
  <si>
    <t>3.1.2.1.</t>
  </si>
  <si>
    <t xml:space="preserve">Kultūros paveldo objektų tvarkymas </t>
  </si>
  <si>
    <t>3.1.2.10.</t>
  </si>
  <si>
    <t>Projekto "Paparčių kalno, vadinamo Auškalniu, pritaikymas lankymui" įgyvendinimas</t>
  </si>
  <si>
    <t>3.1.2.11.</t>
  </si>
  <si>
    <t>Projekto "Šilalės kaimo geologinio-archeologinio komplekso ir Šauklių kadagyno poilsiavietės pritaikymas lankymui"  įgyvendinimas</t>
  </si>
  <si>
    <t>3.1.2.12.</t>
  </si>
  <si>
    <t>Projekto "Šauklių kadagyno poilsiavietės atnaujinimas ir pritaikymas lankymui" įgyvendinimas</t>
  </si>
  <si>
    <t>3.1.2.13.</t>
  </si>
  <si>
    <t>Lenkimų Šv. Onos bažnyčios statinių komplekso varpinės tvarkybos darbai</t>
  </si>
  <si>
    <t>3.1.2.14.</t>
  </si>
  <si>
    <t>Mosėdžio Šv. Arkangelo Mykolo bažnyčios statinių komplekso (bažnyčios ir klebonijos pastato) tvarkybos darbai</t>
  </si>
  <si>
    <t>3.1.2.15.</t>
  </si>
  <si>
    <t>Žydų žudynių ir užkasimo vietų teritorijų tvarkymas</t>
  </si>
  <si>
    <t>3.1.2.16.</t>
  </si>
  <si>
    <t>Mosėdžio piliakalnio tvarkybos darbai</t>
  </si>
  <si>
    <t>3.1.2.2.</t>
  </si>
  <si>
    <t>Skuodo rajono savivaldybės viešosios bibliotekos naujo pastato Skuode, Dariaus ir Girėno g. 25B / Turgaus g. 3, statyba</t>
  </si>
  <si>
    <t>3.1.2.6.</t>
  </si>
  <si>
    <t>Buvusios stačiatikių Šv. Aleksandro cerkvės pastato Skuodo mieste rekonstrukcija ir panaudojimas kultūros ir turizmo reikmėms</t>
  </si>
  <si>
    <t>3.1.2.7.</t>
  </si>
  <si>
    <t xml:space="preserve">Projekto „Skuodo muziejaus rekonstrukcija ir muziejaus paslaugų plėtra“ įgyvendinimas </t>
  </si>
  <si>
    <t>3.1.2.8.</t>
  </si>
  <si>
    <t>3.1.2.9.</t>
  </si>
  <si>
    <t>3.2.</t>
  </si>
  <si>
    <t xml:space="preserve">Didinti turizmo paslaugų prieinamumą ir kokybę </t>
  </si>
  <si>
    <t>3.2.1.</t>
  </si>
  <si>
    <t xml:space="preserve">Užtikrinti turizmo paslaugų plėtrą </t>
  </si>
  <si>
    <t>3.2.1.1.</t>
  </si>
  <si>
    <t xml:space="preserve">Turizmo skatinimo priemonių įgyvendinimas </t>
  </si>
  <si>
    <t>3.2.1.10.</t>
  </si>
  <si>
    <t>Projekto "Bendros tūkstantmečio istorijos atkūrimas" įgyvendinimas</t>
  </si>
  <si>
    <t>3.2.1.11.</t>
  </si>
  <si>
    <t>Rajono viešųjų erdvių  pritaikymas turizmui</t>
  </si>
  <si>
    <t>3.2.1.12.</t>
  </si>
  <si>
    <t>Projekto „Inovatyvios keturių T koncepcijos (turizmas, mokymai, tradicijos, technologijos) kūrimas ir skatinimas gamtos ir kultūros paveldo objektuose Vakarų Lietuvoje ir Pietų Kuržemėje (4 T)“ įgyvendinimas</t>
  </si>
  <si>
    <t>3.2.1.13.</t>
  </si>
  <si>
    <t>Projekto "Regioninis bendradarbiavimas darniam, integruotam ir sumaniam planavimui" įgyvendinimas</t>
  </si>
  <si>
    <t>3.2.1.14.</t>
  </si>
  <si>
    <t>Klaipėdos regiono turizmo funkcinės zonos projektų įgyvendinimas</t>
  </si>
  <si>
    <t>3.2.1.15.</t>
  </si>
  <si>
    <t>"Nature base" idėjų įgyvendinimas Skuode</t>
  </si>
  <si>
    <t>3.2.1.16.</t>
  </si>
  <si>
    <t>Projekto „Bendras Europos Sąjungos paveldo turtingumo ir įvairovės dalijimasis Skuodo ir Dienvidkurzemės savivaldybėse“ įgyvendinimas</t>
  </si>
  <si>
    <t>3.2.1.4.</t>
  </si>
  <si>
    <t>Apuolės piliakalnio tilto ir tako remontas</t>
  </si>
  <si>
    <t>3.2.1.5.</t>
  </si>
  <si>
    <t xml:space="preserve">Respublikinio Vaclovo Into akmenų muziejaus rėmimas </t>
  </si>
  <si>
    <t>3.2.1.6.</t>
  </si>
  <si>
    <t xml:space="preserve">Projekto „Baltijos jūros turizmo centras  – darnios plėtros struktūrinė organizacija aktyviam turizmui“ įgyvendinimas </t>
  </si>
  <si>
    <t>3.2.1.8.</t>
  </si>
  <si>
    <t>Projekto „Klaipėdos regiono turizmo infrastruktūros sistemos sukūrimas ir įdiegimas“ įgyvendinimas</t>
  </si>
  <si>
    <t>3.2.1.9.</t>
  </si>
  <si>
    <t>Programos "Nemokamas belaidis vietinis tinklas visiems" įgyvendinimas</t>
  </si>
  <si>
    <t>3.3.</t>
  </si>
  <si>
    <t>Skatinti sportinę veiklą ir jos prieinamumą Skuodo rajone</t>
  </si>
  <si>
    <t>3.3.1.</t>
  </si>
  <si>
    <t>Skatinti ir remti profesionalaus ir mėgėjų sporto sklaidą</t>
  </si>
  <si>
    <t>3.3.1.1.</t>
  </si>
  <si>
    <t>3.3.1.10.</t>
  </si>
  <si>
    <t>Savivaldybės sporto plėtros projektų įgyvendinimas</t>
  </si>
  <si>
    <t>3.3.1.4.</t>
  </si>
  <si>
    <t xml:space="preserve">Skuodo rajono savivaldybės sporto komplekso Vytauto g. 14 A, Skuodo mieste statyba </t>
  </si>
  <si>
    <t>3.3.1.7.</t>
  </si>
  <si>
    <t xml:space="preserve">Projekto "Lietuvos ir Rusijos federacijos Kaliningrado srities bendruomeninių iniciatyvų skatinimas investuojant į vietos socialinę infrastruktūrą" įgyvendinimas </t>
  </si>
  <si>
    <t>3.3.1.8.</t>
  </si>
  <si>
    <t>Motobolo kaip unikalios sporto veiklos populiarinimas ir palaikymas</t>
  </si>
  <si>
    <t>3.3.1.9.</t>
  </si>
  <si>
    <t>Skuodo Pr. Žadeikio gimnazijos stadiono rekonstravimas</t>
  </si>
  <si>
    <t>3.4.</t>
  </si>
  <si>
    <t>Skatinti jaunimo iniciatyvas ir aktyvią visuomeninę veiklą</t>
  </si>
  <si>
    <t>3.4.1.</t>
  </si>
  <si>
    <t>Kurti palankias sąlygas jaunimo ir jaunimo orgnizacijų veiklai, jaunimo politikos pagrindų įstatymo įgyvendinimui</t>
  </si>
  <si>
    <t>3.4.1.1.</t>
  </si>
  <si>
    <t>Nevyriausybinių jaunimo organizacijų projektų finansavimas</t>
  </si>
  <si>
    <t>3.4.1.3.</t>
  </si>
  <si>
    <t xml:space="preserve">Projekto „Skuodo AJC modernizavimas ir veiklų plėtra“ įgyvendinimas </t>
  </si>
  <si>
    <t>3.4.1.4.</t>
  </si>
  <si>
    <t xml:space="preserve">Skuodo atviro jaunimo centro veiklos ir mobiliojo darbo su jaunimu užtikrinimas </t>
  </si>
  <si>
    <t>3.4.1.6.</t>
  </si>
  <si>
    <t>Jaunimo savanoriškos veiklos skatinimas</t>
  </si>
  <si>
    <t>3.4.1.7.</t>
  </si>
  <si>
    <t xml:space="preserve">Jaunimo ir jaunų šeimų motyvavimo programa </t>
  </si>
  <si>
    <t>3.4.1.8.</t>
  </si>
  <si>
    <t>Šeimos stiprinimo programos priemonių įgyvendinimas</t>
  </si>
  <si>
    <t>3.4.2.</t>
  </si>
  <si>
    <t>Skatinti jaunimo inicaityvas</t>
  </si>
  <si>
    <t>3.4.2.1.</t>
  </si>
  <si>
    <t>3.5.</t>
  </si>
  <si>
    <t xml:space="preserve">Skatinti bendruomenių ir nevyriausybinių organizacijų veiklą </t>
  </si>
  <si>
    <t>3.5.1.</t>
  </si>
  <si>
    <t xml:space="preserve">Kurti palankias sąlygas nevyriausybinių organizacijų veiklai </t>
  </si>
  <si>
    <t>3.5.1.1.</t>
  </si>
  <si>
    <t xml:space="preserve">Vietos veiklos grupių strategijų įgyvendinimo bendrasis finansavimas </t>
  </si>
  <si>
    <t>3.5.1.2.</t>
  </si>
  <si>
    <t>3.5.1.4.</t>
  </si>
  <si>
    <t xml:space="preserve">Religinių bendruomenių iniciatyvų skatinimas </t>
  </si>
  <si>
    <t>3.5.1.5.</t>
  </si>
  <si>
    <t>Sodininkų bendrijos specialiosios rėmimo programos įgyvendinimas</t>
  </si>
  <si>
    <t>3.5.1.6.</t>
  </si>
  <si>
    <t>Dalyvaujamojo biudžeto idėjų įgyvendinimas</t>
  </si>
  <si>
    <t>3.6.</t>
  </si>
  <si>
    <t>Panaudojant ES struktūrinių ir kitų fondų lėšas, gerinti kultūros, sporto ir nevyriausybinių organizacijų veiklos sąlygas</t>
  </si>
  <si>
    <t>3.6.1.</t>
  </si>
  <si>
    <t>3.6.1.1.</t>
  </si>
  <si>
    <t>3.6.1.2.</t>
  </si>
  <si>
    <t xml:space="preserve">Vykdomų projektų nenumatytų išlaidų finansavimas </t>
  </si>
  <si>
    <t>3.7.</t>
  </si>
  <si>
    <t>Skatinti tarprajoninį ir tarpvalstybinį bendradarbiavimą socialinėje, ekonominėje, kultūrinėje, sportinėje ir turizmo srityse</t>
  </si>
  <si>
    <t>3.7.1.</t>
  </si>
  <si>
    <t xml:space="preserve">Kurti palankias sąlygas įmonių, organizacijų  bendravimui ir keitimuisi patirtimi su kitų rajonų ir šalių organizacijomis </t>
  </si>
  <si>
    <t>3.7.1.1.</t>
  </si>
  <si>
    <t xml:space="preserve">Projekto „Nuo konflikto nukentėjusių Ukrainos moksleivių asmeninių ir socialinių kompetencijų ugdymas“ įgyvendinimas </t>
  </si>
  <si>
    <t>4.</t>
  </si>
  <si>
    <t>VALDYMO IR PAGRINDINIŲ FUNKCIJŲ VYKDYMAS</t>
  </si>
  <si>
    <t>4.1.</t>
  </si>
  <si>
    <t>Organizuoti ir užtikrinti sklandų Skuodo rajono savivaldybės  įstaigų veiklos ir funkcijų įgyvendinimą</t>
  </si>
  <si>
    <t>4.1.1.</t>
  </si>
  <si>
    <t xml:space="preserve">Sudaryti sąlygas ugdyti sklandžiai įgyvendinti savivaldybės savarankiškąsiais funkcijas </t>
  </si>
  <si>
    <t>4.1.1.1.</t>
  </si>
  <si>
    <t xml:space="preserve">Savivaldybės administracijos veiklos užtikrinimas </t>
  </si>
  <si>
    <t>4.1.1.10.</t>
  </si>
  <si>
    <t>Dalyvavimas projekte „Klaipėdos regiono pasiekiamumo didinimas“</t>
  </si>
  <si>
    <t>4.1.1.13.</t>
  </si>
  <si>
    <t>Dalyvaujamojo  biudžeto idėjų įgyvendinimas</t>
  </si>
  <si>
    <t>4.1.1.14.</t>
  </si>
  <si>
    <t>Pilotinio projekto ""Gerojo valdymo principų taikymas Lietuvos savivaldybėse" įgyvendinimas</t>
  </si>
  <si>
    <t>4.1.1.15.</t>
  </si>
  <si>
    <t>Dalyvavimas Klaipėdos regiono ir regiono plėtros tarybos veikloje</t>
  </si>
  <si>
    <t>4.1.1.16.</t>
  </si>
  <si>
    <t>Inovatyvių sprendimų skatinimas</t>
  </si>
  <si>
    <t>4.1.1.2.</t>
  </si>
  <si>
    <t xml:space="preserve">Seniūnijų veiklos užtikrinimas </t>
  </si>
  <si>
    <t>4.1.1.3.</t>
  </si>
  <si>
    <t>Savivaldybės tarybos veiklos užtikrinimas</t>
  </si>
  <si>
    <t>4.1.1.4.</t>
  </si>
  <si>
    <t>Kontrolės ir audito tarnybos veiklos užtikrinimas</t>
  </si>
  <si>
    <t>4.1.1.5.</t>
  </si>
  <si>
    <t>Mero fondas</t>
  </si>
  <si>
    <t>4.1.1.7.</t>
  </si>
  <si>
    <t xml:space="preserve">Rinkimų organizavimas </t>
  </si>
  <si>
    <t>4.1.1.8.</t>
  </si>
  <si>
    <t xml:space="preserve">Civilinės būklės aktų registravimas </t>
  </si>
  <si>
    <t>4.1.1.9.</t>
  </si>
  <si>
    <t>Dalyvavimas asociacijų veikloje</t>
  </si>
  <si>
    <t>4.1.2.</t>
  </si>
  <si>
    <t>Kokybiškai įgyvendinti valstybines (valstybės perduotas savivaldybėms) funkcijas</t>
  </si>
  <si>
    <t>4.1.2.1.</t>
  </si>
  <si>
    <t>Gyventojų registro tvarkymas ir duomenų valstybės registrui teikimas</t>
  </si>
  <si>
    <t>4.1.2.10.</t>
  </si>
  <si>
    <t>Jaunimo teisių apsaugos funkcijų vykdymas</t>
  </si>
  <si>
    <t>4.1.2.11.</t>
  </si>
  <si>
    <t>Gyvenamosios vietos deklaravimo funkcijų vykdymas</t>
  </si>
  <si>
    <t>4.1.2.12.</t>
  </si>
  <si>
    <t>Pirminės teisinės pagalbos teikimas</t>
  </si>
  <si>
    <t>4.1.2.13.</t>
  </si>
  <si>
    <t xml:space="preserve">Darbo rinkos politikos priemonių ir gyventojų užimtumo programų rengimo ir įgyvendinimo administravimas </t>
  </si>
  <si>
    <t>4.1.2.14.</t>
  </si>
  <si>
    <t xml:space="preserve">Socialinės paramos mokiniams administravimas </t>
  </si>
  <si>
    <t>4.1.2.15.</t>
  </si>
  <si>
    <t>Duomenų teikimas valstybės suteiktos pagalbos registrui</t>
  </si>
  <si>
    <t>4.1.2.17.</t>
  </si>
  <si>
    <t>Socialinių paslaugų administravimas (asmenims su sunkia negalia)</t>
  </si>
  <si>
    <t>4.1.2.2.</t>
  </si>
  <si>
    <t>4.1.2.22.</t>
  </si>
  <si>
    <t>Paslaugų, teikiamų vaikams su specialiaisiais poreikiais, koordinavimas</t>
  </si>
  <si>
    <t>4.1.2.23.</t>
  </si>
  <si>
    <t>Nacionalinės žemės tarnybos funkcijų vykdymas</t>
  </si>
  <si>
    <t>4.1.2.24.</t>
  </si>
  <si>
    <t>Asmenų su negalia reikalų koordinavimas</t>
  </si>
  <si>
    <t>4.1.2.3.</t>
  </si>
  <si>
    <t xml:space="preserve">Civilinės saugos organizavimas </t>
  </si>
  <si>
    <t>4.1.2.4.</t>
  </si>
  <si>
    <t>Socialinių išmokų ir kompensacijų skaičiavimo ir mokėjimo administravimo išlaidų finansavimas</t>
  </si>
  <si>
    <t>4.1.2.5.</t>
  </si>
  <si>
    <t>Valstybinės kalbos vartojimo ir taisyklingumo kontrolės vykdymas</t>
  </si>
  <si>
    <t>4.1.2.6.</t>
  </si>
  <si>
    <t xml:space="preserve">Žemės ūkio funkcijų vykdymas </t>
  </si>
  <si>
    <t>4.1.2.7.</t>
  </si>
  <si>
    <t>Archyvinių dokumentų tvarkymas</t>
  </si>
  <si>
    <t>4.1.2.8.</t>
  </si>
  <si>
    <t>Mobilizacijos administravimo funkcijų vykdymas</t>
  </si>
  <si>
    <t>4.1.3.</t>
  </si>
  <si>
    <t xml:space="preserve">Užtikrinti kokybiškų prevencinių programų kūrimą ir įgyvendinimą </t>
  </si>
  <si>
    <t>4.1.3.2.</t>
  </si>
  <si>
    <t xml:space="preserve">Lygių galimybių užtikrinimas </t>
  </si>
  <si>
    <t>4.1.3.3.</t>
  </si>
  <si>
    <t xml:space="preserve">Vyrų ir moterų lygių galimybių užtikrinimas </t>
  </si>
  <si>
    <t>4.1.3.4.</t>
  </si>
  <si>
    <t xml:space="preserve">Korupcijos prevencijos priemonių įgyvendinimo užtikrinimas </t>
  </si>
  <si>
    <t>4.1.3.6.</t>
  </si>
  <si>
    <t xml:space="preserve">Alkoholio ir tabako vartojimo prevencijos priemonių įgyvendinimo užtikrinimas </t>
  </si>
  <si>
    <t>4.1.4.</t>
  </si>
  <si>
    <t>Užtikrinti nepertraukiamą savivaldybės institucijų ir įstaigų veiklą</t>
  </si>
  <si>
    <t>4.1.4.1.</t>
  </si>
  <si>
    <t>Savivaldybės mero  rezervas</t>
  </si>
  <si>
    <t>4.1.4.2.</t>
  </si>
  <si>
    <t>4.1.4.3.</t>
  </si>
  <si>
    <t>Skuodo rajono biudžetinių įstaigų buhalterinės apskaitos tvarkymo centro veiklos užtikrinimas</t>
  </si>
  <si>
    <t>4.2.</t>
  </si>
  <si>
    <t>Vykdyti finansiškai pasvertą skolos valdymą</t>
  </si>
  <si>
    <t>4.2.1.</t>
  </si>
  <si>
    <t>Užtikrinti prisiimtų kreditorinių įsiskolinimų valdymą</t>
  </si>
  <si>
    <t>4.2.1.1.</t>
  </si>
  <si>
    <t>Paskolos, palūkanų, kitų skolinių ir neskolinių įsipareigojimų vykdymas</t>
  </si>
  <si>
    <t>4.3.</t>
  </si>
  <si>
    <t>Efektyviai valdyti, atnaujinti ir prižiūrėti savivaldybės turtą</t>
  </si>
  <si>
    <t>4.3.1.</t>
  </si>
  <si>
    <t>Organizuoti ir vykdyti savivaldybės turto valdymo ir juridinio įteisinimo funkcijas</t>
  </si>
  <si>
    <t>4.3.1.2.</t>
  </si>
  <si>
    <t>Žemės sklypų formavimas ir kadastriniai matavimai</t>
  </si>
  <si>
    <t>4.3.1.3.</t>
  </si>
  <si>
    <t>Turto inventorizacija ir vertinimas</t>
  </si>
  <si>
    <t>4.3.1.5.</t>
  </si>
  <si>
    <t>Skuodo rajono savivaldybės administracinio pastato, esančio Birutės g. 8, Skuodo mieste, atnaujinimas (modernizavimas)</t>
  </si>
  <si>
    <t>4.3.1.6.</t>
  </si>
  <si>
    <t>Skuodo rajono savivaldybės administracijos pastato atnaujinimas (modernizavimas) Skuode, Vilniaus g. 13.</t>
  </si>
  <si>
    <t>4.3.1.8.</t>
  </si>
  <si>
    <t>Skuodo rajono savivaldybės administracijos pastato atnaujinimas (modernizavimas) sumažinant energijos suvartojimo sąnaudas</t>
  </si>
  <si>
    <t>4.3.3.</t>
  </si>
  <si>
    <t xml:space="preserve">Įgyvendinti ES ir kitų fondų remiamus projektus </t>
  </si>
  <si>
    <t>4.3.3.1.</t>
  </si>
  <si>
    <t xml:space="preserve">ES struktūrinių fondų ir kitų finansavimo šaltinių projektų vykdymas </t>
  </si>
  <si>
    <t>4.4.</t>
  </si>
  <si>
    <t>Užtikrinti strategiškai pagrįstą Savivaldybės įmonių ir įstaigų veiklos planavimą ir organizavimą</t>
  </si>
  <si>
    <t>4.4.1.</t>
  </si>
  <si>
    <t>Rengti ir įgyvendinti Savivaldybės ilgalaikius strateginius planus</t>
  </si>
  <si>
    <t>4.4.1.1.</t>
  </si>
  <si>
    <t>Savivaldybės strateginio plėtros plano rengimas ir koregavimas, įskaitant e. programos įsigijimą</t>
  </si>
  <si>
    <t>4.4.1.2.</t>
  </si>
  <si>
    <t>Ilgalaikių ir vidutinės trukmės strateginio planavimo dokumentų rengimas</t>
  </si>
  <si>
    <t>5.</t>
  </si>
  <si>
    <t>TVARIOS APLINKOS APSAUGOS, VERSLO IR ŽEMĖS ŪKIO PLĖTRA</t>
  </si>
  <si>
    <t>5.1.</t>
  </si>
  <si>
    <t>Kurti palankias sąlygas verslui ir žemės ūkiui Skuodo rajone</t>
  </si>
  <si>
    <t>5.1.1.</t>
  </si>
  <si>
    <t xml:space="preserve">Skatinti ir remti verslo, žemės ūkio įmonių, ūkininkų ūkių  kūrimąsi ir plėtrą </t>
  </si>
  <si>
    <t>5.1.1.1.</t>
  </si>
  <si>
    <t xml:space="preserve">Verslumo iniciatyvų skatinimas </t>
  </si>
  <si>
    <t>5.1.1.2.</t>
  </si>
  <si>
    <t>5.1.1.3.</t>
  </si>
  <si>
    <t>Viešųjų paslaugų verslui teikimas</t>
  </si>
  <si>
    <t>5.1.1.4.</t>
  </si>
  <si>
    <t>Apleistų teritorijų ir statinių konversija ir pritaikymas verslui</t>
  </si>
  <si>
    <t>5.1.1.5.</t>
  </si>
  <si>
    <t>5.1.1.6.</t>
  </si>
  <si>
    <t>5.1.1.8.</t>
  </si>
  <si>
    <t>Trumpųjų maisto grandinių kūrimosi skatinimas</t>
  </si>
  <si>
    <t>5.1.2.</t>
  </si>
  <si>
    <t>Teikti kokybiškas paslaugas verslo ir žemės ūkio atstovams</t>
  </si>
  <si>
    <t>5.1.2.1.</t>
  </si>
  <si>
    <t>Žemės ūkio technikos registravimas</t>
  </si>
  <si>
    <t>5.1.3.</t>
  </si>
  <si>
    <t>Vykdyti melioracijos darbus, remontuoti ir prižiūrėti melioracijos sistemas Skuodo rajone</t>
  </si>
  <si>
    <t>5.1.3.2.</t>
  </si>
  <si>
    <t>Melioracijos sistemų remontas ir priežiūra</t>
  </si>
  <si>
    <t>5.2.</t>
  </si>
  <si>
    <t>Užtikrinti efektyvų energijos išteklių panaudojimą ir gamtos apsaugą Skuodo rajone</t>
  </si>
  <si>
    <t>5.2.1.</t>
  </si>
  <si>
    <t>Įgyvendinti aplinkosaugos ir taršos prevencijos priemones</t>
  </si>
  <si>
    <t>5.2.1.1.</t>
  </si>
  <si>
    <t xml:space="preserve">Savivaldybės aplinkos apsaugos rėmimo specialiosios programos įgyvendinimas </t>
  </si>
  <si>
    <t>5.2.1.2.</t>
  </si>
  <si>
    <t xml:space="preserve">Komunalinių atliekų surinkimo iš atliekų turėtojų ir atliekų tvarkymo veiklos užtikrinimas </t>
  </si>
  <si>
    <t>5.2.1.3.</t>
  </si>
  <si>
    <t xml:space="preserve">Savivaldybės aplinkos apsaugos prevencinių priemonių įgyvendinimas </t>
  </si>
  <si>
    <t>5.2.1.4.</t>
  </si>
  <si>
    <t>Aplinkos taršos mažinimo priemonių įgyvendinimas</t>
  </si>
  <si>
    <t>2410</t>
  </si>
  <si>
    <t>5.2.1.5.</t>
  </si>
  <si>
    <t>Projekto „Komunalinių atliekų tvarkymo infrastruktūros plėtra Klaipėdos miesto, Skuodo ir Kretingos rajonų bei Neringos savivaldybėse“ įgyvendinimas</t>
  </si>
  <si>
    <t>5.2.1.6.</t>
  </si>
  <si>
    <t>Vandens telkinių valymas ir priežiūra</t>
  </si>
  <si>
    <t>5.2.1.7.</t>
  </si>
  <si>
    <t>Želdynų apsaugos, apskaitos ir tvarkymo priemonių įgyvendinimas</t>
  </si>
  <si>
    <t>5.2.1.8.</t>
  </si>
  <si>
    <t>Klaipėdos regiono plėtros plano aplinkosaugos srities projektų įgyvendinimas</t>
  </si>
  <si>
    <t>5.3.</t>
  </si>
  <si>
    <t xml:space="preserve">Užtikrinti saugią gyvenamąją aplinką rajono gyventojams </t>
  </si>
  <si>
    <t>5.3.1.</t>
  </si>
  <si>
    <t xml:space="preserve">Užtikrinti gelbėjimo ir apsaugos tarnybų veiklą </t>
  </si>
  <si>
    <t>5.3.1.1.</t>
  </si>
  <si>
    <t>Skuodo rajono savivaldybės priešgaisrinės tarnybos veiklos užtikrinimas</t>
  </si>
  <si>
    <t>5.3.1.2.</t>
  </si>
  <si>
    <t>Gelbėjimo ir apsaugos tarnybos materialinės techninės bazės gerinimas ir kompetencijų didinimas (LAT-LIT)</t>
  </si>
  <si>
    <t>5.3.2.</t>
  </si>
  <si>
    <t>Vykdyti prevencinę veiklą</t>
  </si>
  <si>
    <t>5.3.2.1.</t>
  </si>
  <si>
    <t xml:space="preserve">Policijos prevencinės veiklos rėmimas </t>
  </si>
  <si>
    <t>5.3.2.2.</t>
  </si>
  <si>
    <t xml:space="preserve">Priešgaisrinės gelbėjimo tarnybos prevencinės veiklos rėmimas </t>
  </si>
  <si>
    <t>5.4.</t>
  </si>
  <si>
    <t>Panaudojant ES struktūrinių ir kitų fondų lėšas, kurti saugią ir patrauklią  gyvenamąją aplinką</t>
  </si>
  <si>
    <t>5.4.1.</t>
  </si>
  <si>
    <t>Rengti ir įgyvendinti ES ir kitų fondų remiamus projektus</t>
  </si>
  <si>
    <t>5.4.1.1.</t>
  </si>
  <si>
    <t>6.</t>
  </si>
  <si>
    <t>INFRASTRUKTŪROS IR INVESTICIJŲ PLĖTRA</t>
  </si>
  <si>
    <t>6.1.</t>
  </si>
  <si>
    <t xml:space="preserve">Kurti patrauklią gyvenamąją aplinką Skuodo rajono gyventojams </t>
  </si>
  <si>
    <t>6.1.1.</t>
  </si>
  <si>
    <t>Tvarkyti ir  prižiūrėti ir viešąją infrastruktūrą</t>
  </si>
  <si>
    <t>6.1.1.1.</t>
  </si>
  <si>
    <t xml:space="preserve">Gatvių apšvietimo užtikrinimas seniūnijose </t>
  </si>
  <si>
    <t>6.1.1.2.</t>
  </si>
  <si>
    <t xml:space="preserve">Komunalinio ūkio plėtra seniūnijose </t>
  </si>
  <si>
    <t>6.1.1.3.</t>
  </si>
  <si>
    <t>Dotacija UAB „Skuodo vandenys“ miesto lietaus kanalizacijai eksploatuoti</t>
  </si>
  <si>
    <t>6.1.1.4.</t>
  </si>
  <si>
    <t>Biudžetinių įstaigų elektros ūkio techninės priežiūros vykdymas</t>
  </si>
  <si>
    <t>6.1.1.5</t>
  </si>
  <si>
    <t>6.1.1.6.</t>
  </si>
  <si>
    <t xml:space="preserve">Kapinių (veikiančių ir neveikiančių) tvarkymo ir priežiūros užtikrinimas  seniūnijose </t>
  </si>
  <si>
    <t>6.1.2.</t>
  </si>
  <si>
    <t>Užtikrinti viešųjų transporto paslaugų kokybę ir prieinamumą</t>
  </si>
  <si>
    <t>6.1.2.1.</t>
  </si>
  <si>
    <t xml:space="preserve">Lengvatinio keleivių vežimo kompensavimas </t>
  </si>
  <si>
    <t>6.1.2.2.</t>
  </si>
  <si>
    <t xml:space="preserve">Nuostolių, susidariusių dėl būtinų keleivių transporto paslaugų teikimo, kompensavimas </t>
  </si>
  <si>
    <t>6.1.2.3.</t>
  </si>
  <si>
    <t>6.1.2.5.</t>
  </si>
  <si>
    <t>Keleivių vežimo paslaugų prieinamumo ir kokybės gerinimo priemonių diegimas</t>
  </si>
  <si>
    <t>6.1.2.6.</t>
  </si>
  <si>
    <t>Klaipėdos regiono viešojo transporto paslaugų funkcinės zonos projektų įgyvendinimas</t>
  </si>
  <si>
    <t>6.1.3.</t>
  </si>
  <si>
    <t>Užtikrinti vandens tiekimo ir nuotekų šalinimo paslaugų prieinamumą ir kokybę</t>
  </si>
  <si>
    <t>6.1.3.5.</t>
  </si>
  <si>
    <t>6.1.3.6.</t>
  </si>
  <si>
    <t>Vandentiekio ir nuotekų tinklų infrastruktūros tvarkymas</t>
  </si>
  <si>
    <t>6.2.</t>
  </si>
  <si>
    <t>Įgyvendinti Skuodo rajono investicinius plėtros, viešosios infrastruktūros modernizavimo projektus</t>
  </si>
  <si>
    <t>6.2.1.</t>
  </si>
  <si>
    <t>Vykdyti kaimo ir probleminių teritorijų išvystymo, infrastruktūros modernizavimo ir atnaujinimo projektus</t>
  </si>
  <si>
    <t>6.2.1.21.</t>
  </si>
  <si>
    <t>Daugiabučių gyvenamųjų namų atnaujinimo (modernizavimo) skatinimas ir energinio efektyvumo didinimas</t>
  </si>
  <si>
    <t>6.2.1.23.</t>
  </si>
  <si>
    <t>Daugiabučių gyvenamųjų namų atnaujinimo (modernizavimo) skatinimas ir energinio efektyvumo didinimas (SIC)</t>
  </si>
  <si>
    <t>6.2.1.24.</t>
  </si>
  <si>
    <t>Skuodo miesto gatvių apšvietimo sistemos modernizavimas</t>
  </si>
  <si>
    <t>6.2.1.27.</t>
  </si>
  <si>
    <t xml:space="preserve">Projekto „Mosėdžio miestelio bendruomeninės infrastruktūros atnaujinimas“ įgyvendinimas </t>
  </si>
  <si>
    <t>6.2.1.28.</t>
  </si>
  <si>
    <t xml:space="preserve">Apleistų bešeimininkių pastatų tvarkymas ir griovimas </t>
  </si>
  <si>
    <t>6.2.1.29.</t>
  </si>
  <si>
    <t>Skuodo miesto šiaurinio kvartalo kompleksinis sutvarkymas</t>
  </si>
  <si>
    <t>6.2.1.30.</t>
  </si>
  <si>
    <t>Rajonui svarbių ir perspektyvių teritorijų pritaikymas gyventojų poreikiams</t>
  </si>
  <si>
    <t>6.2.1.31.</t>
  </si>
  <si>
    <t>Skuodo miesto Vytauto g. inžinerinės infrastruktūros, svarbios verslui, plėtra</t>
  </si>
  <si>
    <t>6.2.1.32.</t>
  </si>
  <si>
    <t>Verslui palankios infrastruktūros kūrimas Mosėdyje</t>
  </si>
  <si>
    <t>6.2.1.33.</t>
  </si>
  <si>
    <t>Savivaldybės infrastruktūros plėtros įmokų panaudojimas</t>
  </si>
  <si>
    <t>6.2.1.6.</t>
  </si>
  <si>
    <t xml:space="preserve">Projekto „Notėnų gyvenvietės  gyvenamosios aplinkos gerinimas“ įgyvendinimas </t>
  </si>
  <si>
    <t>6.2.2.</t>
  </si>
  <si>
    <t>uždavinys. Tvarkyti Skuodo rajono kelius ir gatves, vykdyti susisiekimo ir turizmo  infrastruktūros tvarkymo projektus</t>
  </si>
  <si>
    <t>6.2.2.22.</t>
  </si>
  <si>
    <t xml:space="preserve">Projekto „Skuodo miesto turgaus aikštės sutvarkymas (dangos, apšvietimo sistemos modernizavimas, prekybos paviljonų statyba)“ įgyvendinimas </t>
  </si>
  <si>
    <t>6.2.2.23.</t>
  </si>
  <si>
    <t xml:space="preserve">Projekto „Skuodo miesto Šatrijos, Vaižganto, Birutės gatvių rekonstravimas“ įgyvendinimas </t>
  </si>
  <si>
    <t>6.2.2.24.</t>
  </si>
  <si>
    <t xml:space="preserve">Projekto „Skuodo miesto parko sutvarkymas“ įgyvendinimas </t>
  </si>
  <si>
    <t>6.2.2.25.</t>
  </si>
  <si>
    <t>Projekto „Pėsčiųjų takų įrengimas Ylakių miestelio Dariaus ir Girėno g. ir Skuodo miesto Krantinės g.“ įgyvendinimas</t>
  </si>
  <si>
    <t>6.2.2.26.</t>
  </si>
  <si>
    <t>Projekto „Skuodo miesto Dariaus ir Girėno gatvės rekonstravimas“ įgyvendinimas</t>
  </si>
  <si>
    <t>6.2.2.27.</t>
  </si>
  <si>
    <t>Skuodo rajono Notėnų seniūnijos kelio NO-32 kapitalinis remontas</t>
  </si>
  <si>
    <t>6.2.2.6.</t>
  </si>
  <si>
    <t>Kelių priežiūros ir plėtros programos įgyvendinimas</t>
  </si>
  <si>
    <t>2405</t>
  </si>
  <si>
    <t>6.2.3.</t>
  </si>
  <si>
    <t>Įgyvendinti švietimo, kultūros, sveikatos, socialines paslaugas teikiančių įstaigų pastatų ir aplinkos modernizavimo, renovacijos ir atnaujinimo projektus</t>
  </si>
  <si>
    <t>6.2.3.14.</t>
  </si>
  <si>
    <t>Projekto „Vaizdo stebėjimo kamerų įrengimas Latvijos ir Lietuvos miestų saugumui užtikrinti“ įgyvendinimas</t>
  </si>
  <si>
    <t>6.2.3.15.</t>
  </si>
  <si>
    <t>Projekto „Infrastruktūros plėtra Šačių, Rukų ir Notėnų kaimuose“ įgyvendinimas</t>
  </si>
  <si>
    <t>6.2.3.17.</t>
  </si>
  <si>
    <t xml:space="preserve">Projekto „Infrastruktūros plėtra Ylakių miestelyje ir Stripinių kaime“ įgyvendinimas </t>
  </si>
  <si>
    <t>6.2.3.19.</t>
  </si>
  <si>
    <t>Projekto „Pėsčiųjų ir dviračių takų įrengimas Skuode nuo Šatrijos g. iki Sodų bendrijos „Statybininkas“ ir Skuodo miesto parke“ įgyvendinimas</t>
  </si>
  <si>
    <t>6.2.3.20.</t>
  </si>
  <si>
    <t>Atsinaujinančių energijos išteklių panaudojimas visuomeninės ir gyvenamosios paskirties pastatams</t>
  </si>
  <si>
    <t>6.2.3.21.</t>
  </si>
  <si>
    <t>6.2.3.22.</t>
  </si>
  <si>
    <t>6.2.3.4.</t>
  </si>
  <si>
    <t xml:space="preserve">Projekto „Skuodo Bartuvos progimnazijos Šatrijos g. 1, Skuode rekonstravimas“ įgyvendinimas </t>
  </si>
  <si>
    <t>6.2.3.6.</t>
  </si>
  <si>
    <t xml:space="preserve">Projekto „Skuodo rajono Šačių pagrindinės mokyklos pastato Šačių gyvenvietėje, Mokyklos g. 8 atnaujinimas (modernizavimas)“ įgyvendinimas </t>
  </si>
  <si>
    <t>6.2.3.7.</t>
  </si>
  <si>
    <t xml:space="preserve">Projekto „Skuodo rajono Aleksandrijos pagrindinės mokyklos modernizavimas“ įgyvendinimas </t>
  </si>
  <si>
    <t>6.2.4.</t>
  </si>
  <si>
    <t>Rengti savivaldybės strateginius ir teritorijų planavimo dokumentus</t>
  </si>
  <si>
    <t>6.2.4.8.</t>
  </si>
  <si>
    <t>Atsinaujinančių energijos išteklių naudojimo plėtros veiksmų plano rengimas</t>
  </si>
  <si>
    <t>6.2.5.</t>
  </si>
  <si>
    <t>6.2.5.1.</t>
  </si>
  <si>
    <t>Klaipėdos regiono plėtros plano švietimo srities projektų įgyvendinimas</t>
  </si>
  <si>
    <t>Projekto „Skuodo evangelikų liuteronų bažnyčios sutvarkymas ir pritaikymas informacinėms, pažintinėms ir kultūrinėms veikloms“ įgyvendinimas</t>
  </si>
  <si>
    <t xml:space="preserve">4.1.1.12. </t>
  </si>
  <si>
    <t xml:space="preserve">Administracinės naštos mažinimo priemonių įgyvendinimas </t>
  </si>
  <si>
    <t xml:space="preserve">2024 m. </t>
  </si>
  <si>
    <t xml:space="preserve">2025 m. </t>
  </si>
  <si>
    <t xml:space="preserve">2026 m. </t>
  </si>
  <si>
    <t xml:space="preserve">Savivaldybės biudžeto lėšos </t>
  </si>
  <si>
    <t xml:space="preserve">Pajamos iš mokesčių </t>
  </si>
  <si>
    <t xml:space="preserve">Ankstesnių metų likučiai </t>
  </si>
  <si>
    <t xml:space="preserve">Pajamų įmokos ir kitos pajamos </t>
  </si>
  <si>
    <t xml:space="preserve">LR valstybės biudžeto dotacijos </t>
  </si>
  <si>
    <t xml:space="preserve">Skolintos lėšos </t>
  </si>
  <si>
    <t xml:space="preserve">ES ir kitos tarptautinės finansinės paramos lėšos </t>
  </si>
  <si>
    <t>Kitos lėšos</t>
  </si>
  <si>
    <t>Kelių priežiūros ir plėtros programa</t>
  </si>
  <si>
    <t xml:space="preserve">Kitos lėšos </t>
  </si>
  <si>
    <t>IŠ VISO:</t>
  </si>
  <si>
    <t>Skuodo meno mokyklos veiklos organizavimo užtikrinimas</t>
  </si>
  <si>
    <t>„Tūkstantmečio mokyklų“ programos įgyvendinimas</t>
  </si>
  <si>
    <t>Projekto „Gerovės konsultantų modelio įdiegimas Skuodo rajono savivaldybėje“ įgyvendinimas</t>
  </si>
  <si>
    <t>Programos „Renkuosi Skuodą“ įgyvendinimas</t>
  </si>
  <si>
    <t>Skuodo vaikų lopšelio-darželio pastato ir aplinkos modernizavimas ir atnaujinimas</t>
  </si>
  <si>
    <t>Mosėdžio vaikų lopšelio-darželio statyba</t>
  </si>
  <si>
    <t>Skuodo rajono savivaldybės 2024–2026 m. strateginio veiklos plano priedas</t>
  </si>
  <si>
    <r>
      <t xml:space="preserve">Socialinių išmokų ir kompensacijų skyrimas ir mokėjimas </t>
    </r>
    <r>
      <rPr>
        <sz val="12"/>
        <color rgb="FFFF0000"/>
        <rFont val="Times New Roman"/>
        <family val="1"/>
        <charset val="186"/>
      </rPr>
      <t xml:space="preserve">Socialinių išmokų skyrimas ir mokėjimas </t>
    </r>
  </si>
  <si>
    <r>
      <t xml:space="preserve">Tikslinės kompensacijos                                             </t>
    </r>
    <r>
      <rPr>
        <sz val="12"/>
        <color rgb="FFFF0000"/>
        <rFont val="Times New Roman"/>
        <family val="1"/>
        <charset val="186"/>
      </rPr>
      <t xml:space="preserve">Individualios pagalbos teikimo išlaidų kompensacijos </t>
    </r>
  </si>
  <si>
    <r>
      <t xml:space="preserve">Tikslinėms kompensacijoms administruoti               </t>
    </r>
    <r>
      <rPr>
        <sz val="12"/>
        <color rgb="FFFF0000"/>
        <rFont val="Times New Roman"/>
        <family val="1"/>
        <charset val="186"/>
      </rPr>
      <t xml:space="preserve"> Individualios pagalbos teikimo išlaidų kompensacijų administravimas</t>
    </r>
    <r>
      <rPr>
        <sz val="12"/>
        <color theme="1"/>
        <rFont val="Times New Roman"/>
        <family val="1"/>
        <charset val="186"/>
      </rPr>
      <t xml:space="preserve"> </t>
    </r>
  </si>
  <si>
    <r>
      <t xml:space="preserve">Socialinės reabilitacijos paslaugų neįgaliesiems bendruomenėje projektų įgyvendinimas                    </t>
    </r>
    <r>
      <rPr>
        <sz val="12"/>
        <color rgb="FFFF0000"/>
        <rFont val="Times New Roman"/>
        <family val="1"/>
        <charset val="186"/>
      </rPr>
      <t>Akredituotos socialinės reabilitacijos bendruomenėje organizavimas ir teikimas</t>
    </r>
  </si>
  <si>
    <t xml:space="preserve">2.1.3.13. </t>
  </si>
  <si>
    <t xml:space="preserve">Asmenų su negalia reikalų koordinavimas </t>
  </si>
  <si>
    <t xml:space="preserve">2.2.1.11. </t>
  </si>
  <si>
    <t xml:space="preserve">Projekto „Mobilių komandų teikiamų paslaugų kokybės ir prieinamumo gerinimas Skuodo rajono savivaldybėje“ rengimas ir įgyvendinimas </t>
  </si>
  <si>
    <r>
      <t xml:space="preserve">Sporto veiklos seniūnijose organizavimas                 </t>
    </r>
    <r>
      <rPr>
        <sz val="12"/>
        <color rgb="FFFF0000"/>
        <rFont val="Times New Roman"/>
        <family val="1"/>
        <charset val="186"/>
      </rPr>
      <t xml:space="preserve">Sporto veiklos suaugusiems rajono gyventojams organizavimas </t>
    </r>
  </si>
  <si>
    <r>
      <t xml:space="preserve">Kultūros plėtros ir bendruomenių aktyvinimo veiklos dalinis finansavimas                                             </t>
    </r>
    <r>
      <rPr>
        <sz val="12"/>
        <color rgb="FFFF0000"/>
        <rFont val="Times New Roman"/>
        <family val="1"/>
        <charset val="186"/>
      </rPr>
      <t>Organizacijų aktyvinimas ir projektinės veiklos skatinimas</t>
    </r>
  </si>
  <si>
    <r>
      <t xml:space="preserve">Žemės ūkio ir kaimo plėtros iniciatyvų skatinimas             </t>
    </r>
    <r>
      <rPr>
        <sz val="12"/>
        <color rgb="FFFF0000"/>
        <rFont val="Times New Roman"/>
        <family val="1"/>
        <charset val="186"/>
      </rPr>
      <t xml:space="preserve">  Žemės ūkio ir kaimo plėtros iniciatyvų skatinimo programa </t>
    </r>
  </si>
  <si>
    <t xml:space="preserve">UAB „Skuodo vandenys“ vandentiekio ir nuotekų tinklų infrastruktūros tvarkymas ir modernizavimas </t>
  </si>
  <si>
    <t xml:space="preserve">6.2.1.34. </t>
  </si>
  <si>
    <t>Projekto „Nuotolinio nuskaitymo vandens tiekimo ir šilumos apskaitos  sistemos sukūrimas Skuodo mieste (rajone)“ rengimas ir įgyvendinimas</t>
  </si>
  <si>
    <t xml:space="preserve">6.2.1.35. </t>
  </si>
  <si>
    <t>Projekto „Skuodo rajono unikalios skaitmeninės kapinių duomenų bazės sukūrimas, jos atvėrimas gyventojams ir laidojimo viešųjų paslaugų bei duomenų administravimo procesų skaitmeninimas“ rengimas ir įgyvendinimas</t>
  </si>
  <si>
    <t xml:space="preserve">UAB „Skuodo autobusai“ įstatiniam kapitalui padidinti </t>
  </si>
  <si>
    <t>Lyginamasis variantas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</si>
</sst>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</font>
    <font>
      <sz val="11"/>
      <color theme="1"/>
      <name val="Calibri"/>
      <family val="2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2"/>
      <color rgb="FFFF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i/>
      <sz val="12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EBEBEB"/>
        <bgColor rgb="FFEBEBEB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AF8B4"/>
      </patternFill>
    </fill>
    <fill>
      <patternFill patternType="solid">
        <fgColor theme="0"/>
        <bgColor rgb="FFC7EDF9"/>
      </patternFill>
    </fill>
    <fill>
      <patternFill patternType="solid">
        <fgColor theme="0"/>
        <bgColor rgb="FFEAFDCF"/>
      </patternFill>
    </fill>
    <fill>
      <patternFill patternType="solid">
        <fgColor theme="5" tint="0.79998168889431442"/>
        <bgColor rgb="FFEBEBEB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 applyBorder="0"/>
  </cellStyleXfs>
  <cellXfs count="94">
    <xf numFmtId="0" fontId="0" fillId="0" borderId="0" xfId="0"/>
    <xf numFmtId="3" fontId="2" fillId="0" borderId="1" xfId="0" applyNumberFormat="1" applyFont="1" applyBorder="1" applyAlignment="1">
      <alignment horizontal="left" vertical="top" wrapText="1" readingOrder="1"/>
    </xf>
    <xf numFmtId="3" fontId="3" fillId="0" borderId="1" xfId="0" applyNumberFormat="1" applyFont="1" applyBorder="1" applyAlignment="1" applyProtection="1">
      <alignment vertical="top" wrapText="1" readingOrder="1"/>
      <protection locked="0"/>
    </xf>
    <xf numFmtId="0" fontId="1" fillId="0" borderId="1" xfId="0" applyFont="1" applyBorder="1" applyAlignment="1">
      <alignment vertical="top" wrapText="1" readingOrder="1"/>
    </xf>
    <xf numFmtId="3" fontId="3" fillId="0" borderId="1" xfId="0" applyNumberFormat="1" applyFont="1" applyBorder="1" applyAlignment="1">
      <alignment horizontal="left" vertical="top" wrapText="1" readingOrder="1"/>
    </xf>
    <xf numFmtId="3" fontId="3" fillId="4" borderId="1" xfId="0" applyNumberFormat="1" applyFont="1" applyFill="1" applyBorder="1" applyAlignment="1" applyProtection="1">
      <alignment horizontal="left" vertical="top" wrapText="1" readingOrder="1"/>
      <protection locked="0"/>
    </xf>
    <xf numFmtId="3" fontId="3" fillId="4" borderId="1" xfId="0" applyNumberFormat="1" applyFont="1" applyFill="1" applyBorder="1" applyAlignment="1" applyProtection="1">
      <alignment vertical="top" wrapText="1" readingOrder="1"/>
      <protection locked="0"/>
    </xf>
    <xf numFmtId="3" fontId="3" fillId="4" borderId="1" xfId="0" applyNumberFormat="1" applyFont="1" applyFill="1" applyBorder="1" applyAlignment="1">
      <alignment horizontal="left" vertical="center" wrapText="1" readingOrder="1"/>
    </xf>
    <xf numFmtId="3" fontId="3" fillId="0" borderId="1" xfId="0" applyNumberFormat="1" applyFont="1" applyBorder="1" applyAlignment="1" applyProtection="1">
      <alignment horizontal="left" vertical="top" wrapText="1" readingOrder="1"/>
      <protection locked="0"/>
    </xf>
    <xf numFmtId="3" fontId="3" fillId="0" borderId="1" xfId="0" applyNumberFormat="1" applyFont="1" applyBorder="1" applyAlignment="1">
      <alignment horizontal="left" vertical="center" wrapText="1" readingOrder="1"/>
    </xf>
    <xf numFmtId="3" fontId="2" fillId="0" borderId="1" xfId="0" applyNumberFormat="1" applyFont="1" applyBorder="1" applyAlignment="1" applyProtection="1">
      <alignment horizontal="left" vertical="top" wrapText="1" readingOrder="1"/>
      <protection locked="0"/>
    </xf>
    <xf numFmtId="3" fontId="2" fillId="2" borderId="1" xfId="0" applyNumberFormat="1" applyFont="1" applyFill="1" applyBorder="1" applyAlignment="1" applyProtection="1">
      <alignment vertical="top" wrapText="1" readingOrder="1"/>
      <protection locked="0"/>
    </xf>
    <xf numFmtId="3" fontId="2" fillId="2" borderId="1" xfId="0" applyNumberFormat="1" applyFont="1" applyFill="1" applyBorder="1" applyAlignment="1" applyProtection="1">
      <alignment horizontal="left" vertical="top" wrapText="1" readingOrder="1"/>
      <protection locked="0"/>
    </xf>
    <xf numFmtId="3" fontId="2" fillId="8" borderId="1" xfId="0" applyNumberFormat="1" applyFont="1" applyFill="1" applyBorder="1" applyAlignment="1">
      <alignment horizontal="left" vertical="top" wrapText="1" readingOrder="1"/>
    </xf>
    <xf numFmtId="3" fontId="3" fillId="4" borderId="8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3" borderId="0" xfId="0" applyFont="1" applyFill="1" applyAlignment="1">
      <alignment horizontal="center"/>
    </xf>
    <xf numFmtId="0" fontId="3" fillId="4" borderId="0" xfId="0" applyFont="1" applyFill="1"/>
    <xf numFmtId="3" fontId="3" fillId="4" borderId="3" xfId="0" applyNumberFormat="1" applyFont="1" applyFill="1" applyBorder="1" applyAlignment="1">
      <alignment horizontal="center" vertical="center" wrapText="1" readingOrder="1"/>
    </xf>
    <xf numFmtId="0" fontId="2" fillId="5" borderId="7" xfId="0" applyFont="1" applyFill="1" applyBorder="1" applyAlignment="1" applyProtection="1">
      <alignment vertical="center" readingOrder="1"/>
      <protection locked="0"/>
    </xf>
    <xf numFmtId="0" fontId="2" fillId="5" borderId="8" xfId="0" applyFont="1" applyFill="1" applyBorder="1" applyAlignment="1" applyProtection="1">
      <alignment vertical="center" wrapText="1" readingOrder="1"/>
      <protection locked="0"/>
    </xf>
    <xf numFmtId="0" fontId="2" fillId="5" borderId="8" xfId="0" applyFont="1" applyFill="1" applyBorder="1" applyAlignment="1" applyProtection="1">
      <alignment horizontal="left" vertical="center" readingOrder="1"/>
      <protection locked="0"/>
    </xf>
    <xf numFmtId="3" fontId="2" fillId="5" borderId="8" xfId="0" applyNumberFormat="1" applyFont="1" applyFill="1" applyBorder="1" applyAlignment="1">
      <alignment horizontal="right" vertical="center" wrapText="1" readingOrder="1"/>
    </xf>
    <xf numFmtId="3" fontId="2" fillId="5" borderId="9" xfId="0" applyNumberFormat="1" applyFont="1" applyFill="1" applyBorder="1" applyAlignment="1">
      <alignment horizontal="right" vertical="center" wrapText="1" readingOrder="1"/>
    </xf>
    <xf numFmtId="0" fontId="3" fillId="6" borderId="7" xfId="0" applyFont="1" applyFill="1" applyBorder="1" applyAlignment="1" applyProtection="1">
      <alignment vertical="center" readingOrder="1"/>
      <protection locked="0"/>
    </xf>
    <xf numFmtId="0" fontId="3" fillId="6" borderId="8" xfId="0" applyFont="1" applyFill="1" applyBorder="1" applyAlignment="1" applyProtection="1">
      <alignment vertical="center" wrapText="1" readingOrder="1"/>
      <protection locked="0"/>
    </xf>
    <xf numFmtId="0" fontId="3" fillId="6" borderId="8" xfId="0" applyFont="1" applyFill="1" applyBorder="1" applyAlignment="1" applyProtection="1">
      <alignment horizontal="left" vertical="center" readingOrder="1"/>
      <protection locked="0"/>
    </xf>
    <xf numFmtId="3" fontId="3" fillId="6" borderId="8" xfId="0" applyNumberFormat="1" applyFont="1" applyFill="1" applyBorder="1" applyAlignment="1">
      <alignment horizontal="right" vertical="center" wrapText="1" readingOrder="1"/>
    </xf>
    <xf numFmtId="3" fontId="3" fillId="6" borderId="9" xfId="0" applyNumberFormat="1" applyFont="1" applyFill="1" applyBorder="1" applyAlignment="1">
      <alignment horizontal="right" vertical="center" wrapText="1" readingOrder="1"/>
    </xf>
    <xf numFmtId="0" fontId="3" fillId="7" borderId="7" xfId="0" applyFont="1" applyFill="1" applyBorder="1" applyAlignment="1" applyProtection="1">
      <alignment vertical="center" readingOrder="1"/>
      <protection locked="0"/>
    </xf>
    <xf numFmtId="0" fontId="3" fillId="7" borderId="8" xfId="0" applyFont="1" applyFill="1" applyBorder="1" applyAlignment="1" applyProtection="1">
      <alignment vertical="center" wrapText="1" readingOrder="1"/>
      <protection locked="0"/>
    </xf>
    <xf numFmtId="0" fontId="3" fillId="7" borderId="8" xfId="0" applyFont="1" applyFill="1" applyBorder="1" applyAlignment="1" applyProtection="1">
      <alignment horizontal="left" vertical="center" readingOrder="1"/>
      <protection locked="0"/>
    </xf>
    <xf numFmtId="3" fontId="3" fillId="7" borderId="8" xfId="0" applyNumberFormat="1" applyFont="1" applyFill="1" applyBorder="1" applyAlignment="1">
      <alignment horizontal="right" vertical="center" wrapText="1" readingOrder="1"/>
    </xf>
    <xf numFmtId="3" fontId="3" fillId="7" borderId="9" xfId="0" applyNumberFormat="1" applyFont="1" applyFill="1" applyBorder="1" applyAlignment="1">
      <alignment horizontal="right" vertical="center" wrapText="1" readingOrder="1"/>
    </xf>
    <xf numFmtId="0" fontId="3" fillId="4" borderId="7" xfId="0" applyFont="1" applyFill="1" applyBorder="1" applyAlignment="1" applyProtection="1">
      <alignment vertical="center" readingOrder="1"/>
      <protection locked="0"/>
    </xf>
    <xf numFmtId="0" fontId="3" fillId="4" borderId="8" xfId="0" applyFont="1" applyFill="1" applyBorder="1" applyAlignment="1" applyProtection="1">
      <alignment vertical="center" wrapText="1" readingOrder="1"/>
      <protection locked="0"/>
    </xf>
    <xf numFmtId="0" fontId="3" fillId="4" borderId="8" xfId="0" applyFont="1" applyFill="1" applyBorder="1" applyAlignment="1" applyProtection="1">
      <alignment horizontal="left" vertical="center" readingOrder="1"/>
      <protection locked="0"/>
    </xf>
    <xf numFmtId="3" fontId="3" fillId="4" borderId="8" xfId="0" applyNumberFormat="1" applyFont="1" applyFill="1" applyBorder="1" applyAlignment="1">
      <alignment horizontal="right" vertical="center" wrapText="1" readingOrder="1"/>
    </xf>
    <xf numFmtId="3" fontId="3" fillId="4" borderId="9" xfId="0" applyNumberFormat="1" applyFont="1" applyFill="1" applyBorder="1" applyAlignment="1">
      <alignment horizontal="right" vertical="center" wrapText="1" readingOrder="1"/>
    </xf>
    <xf numFmtId="0" fontId="3" fillId="4" borderId="5" xfId="0" applyFont="1" applyFill="1" applyBorder="1" applyAlignment="1" applyProtection="1">
      <alignment vertical="center" readingOrder="1"/>
      <protection locked="0"/>
    </xf>
    <xf numFmtId="0" fontId="3" fillId="4" borderId="1" xfId="0" applyFont="1" applyFill="1" applyBorder="1" applyAlignment="1" applyProtection="1">
      <alignment vertical="center" wrapText="1" readingOrder="1"/>
      <protection locked="0"/>
    </xf>
    <xf numFmtId="0" fontId="3" fillId="4" borderId="1" xfId="0" applyFont="1" applyFill="1" applyBorder="1" applyAlignment="1" applyProtection="1">
      <alignment horizontal="left" vertical="center" readingOrder="1"/>
      <protection locked="0"/>
    </xf>
    <xf numFmtId="3" fontId="3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4" borderId="2" xfId="0" applyFont="1" applyFill="1" applyBorder="1" applyAlignment="1" applyProtection="1">
      <alignment vertical="center" readingOrder="1"/>
      <protection locked="0"/>
    </xf>
    <xf numFmtId="0" fontId="3" fillId="4" borderId="3" xfId="0" applyFont="1" applyFill="1" applyBorder="1" applyAlignment="1" applyProtection="1">
      <alignment vertical="center" wrapText="1" readingOrder="1"/>
      <protection locked="0"/>
    </xf>
    <xf numFmtId="0" fontId="3" fillId="4" borderId="3" xfId="0" applyFont="1" applyFill="1" applyBorder="1" applyAlignment="1" applyProtection="1">
      <alignment horizontal="left" vertical="center" readingOrder="1"/>
      <protection locked="0"/>
    </xf>
    <xf numFmtId="3" fontId="3" fillId="4" borderId="3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3" borderId="0" xfId="0" applyFont="1" applyFill="1" applyAlignment="1" applyProtection="1">
      <alignment vertical="center" readingOrder="1"/>
      <protection locked="0"/>
    </xf>
    <xf numFmtId="0" fontId="3" fillId="3" borderId="0" xfId="0" applyFont="1" applyFill="1" applyAlignment="1" applyProtection="1">
      <alignment vertical="center" wrapText="1" readingOrder="1"/>
      <protection locked="0"/>
    </xf>
    <xf numFmtId="0" fontId="3" fillId="3" borderId="0" xfId="0" applyFont="1" applyFill="1" applyAlignment="1" applyProtection="1">
      <alignment horizontal="left" vertical="center" readingOrder="1"/>
      <protection locked="0"/>
    </xf>
    <xf numFmtId="3" fontId="3" fillId="3" borderId="0" xfId="0" applyNumberFormat="1" applyFont="1" applyFill="1" applyAlignment="1" applyProtection="1">
      <alignment horizontal="right" vertical="center" wrapText="1" readingOrder="1"/>
      <protection locked="0"/>
    </xf>
    <xf numFmtId="0" fontId="3" fillId="3" borderId="0" xfId="0" applyFont="1" applyFill="1"/>
    <xf numFmtId="3" fontId="3" fillId="4" borderId="0" xfId="0" applyNumberFormat="1" applyFont="1" applyFill="1" applyAlignment="1">
      <alignment vertical="center" wrapText="1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vertical="center" wrapText="1"/>
    </xf>
    <xf numFmtId="3" fontId="3" fillId="4" borderId="0" xfId="0" applyNumberFormat="1" applyFont="1" applyFill="1" applyAlignment="1">
      <alignment vertical="center"/>
    </xf>
    <xf numFmtId="0" fontId="6" fillId="4" borderId="15" xfId="0" applyFont="1" applyFill="1" applyBorder="1" applyAlignment="1" applyProtection="1">
      <alignment vertical="center" readingOrder="1"/>
      <protection locked="0"/>
    </xf>
    <xf numFmtId="0" fontId="6" fillId="4" borderId="12" xfId="0" applyFont="1" applyFill="1" applyBorder="1" applyAlignment="1" applyProtection="1">
      <alignment vertical="center" wrapText="1" readingOrder="1"/>
      <protection locked="0"/>
    </xf>
    <xf numFmtId="0" fontId="6" fillId="4" borderId="12" xfId="0" applyFont="1" applyFill="1" applyBorder="1" applyAlignment="1" applyProtection="1">
      <alignment horizontal="left" vertical="center" readingOrder="1"/>
      <protection locked="0"/>
    </xf>
    <xf numFmtId="3" fontId="6" fillId="4" borderId="12" xfId="0" applyNumberFormat="1" applyFont="1" applyFill="1" applyBorder="1" applyAlignment="1" applyProtection="1">
      <alignment horizontal="right" vertical="center" wrapText="1" readingOrder="1"/>
      <protection locked="0"/>
    </xf>
    <xf numFmtId="3" fontId="6" fillId="4" borderId="16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4" borderId="7" xfId="0" applyFont="1" applyFill="1" applyBorder="1" applyAlignment="1" applyProtection="1">
      <alignment vertical="center" readingOrder="1"/>
      <protection locked="0"/>
    </xf>
    <xf numFmtId="0" fontId="6" fillId="4" borderId="8" xfId="0" applyFont="1" applyFill="1" applyBorder="1" applyAlignment="1" applyProtection="1">
      <alignment vertical="center" wrapText="1" readingOrder="1"/>
      <protection locked="0"/>
    </xf>
    <xf numFmtId="0" fontId="6" fillId="4" borderId="8" xfId="0" applyFont="1" applyFill="1" applyBorder="1" applyAlignment="1" applyProtection="1">
      <alignment horizontal="left" vertical="center" readingOrder="1"/>
      <protection locked="0"/>
    </xf>
    <xf numFmtId="3" fontId="6" fillId="4" borderId="8" xfId="0" applyNumberFormat="1" applyFont="1" applyFill="1" applyBorder="1" applyAlignment="1" applyProtection="1">
      <alignment horizontal="right" vertical="center" wrapText="1" readingOrder="1"/>
      <protection locked="0"/>
    </xf>
    <xf numFmtId="3" fontId="6" fillId="4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0" borderId="3" xfId="0" applyFont="1" applyBorder="1" applyAlignment="1">
      <alignment wrapText="1"/>
    </xf>
    <xf numFmtId="0" fontId="6" fillId="0" borderId="17" xfId="0" applyFont="1" applyBorder="1" applyAlignment="1">
      <alignment wrapText="1"/>
    </xf>
    <xf numFmtId="3" fontId="6" fillId="0" borderId="1" xfId="0" applyNumberFormat="1" applyFont="1" applyBorder="1" applyAlignment="1" applyProtection="1">
      <alignment horizontal="left" vertical="top" wrapText="1" readingOrder="1"/>
      <protection locked="0"/>
    </xf>
    <xf numFmtId="3" fontId="7" fillId="8" borderId="1" xfId="0" applyNumberFormat="1" applyFont="1" applyFill="1" applyBorder="1" applyAlignment="1">
      <alignment horizontal="left" vertical="top" wrapText="1" readingOrder="1"/>
    </xf>
    <xf numFmtId="3" fontId="3" fillId="4" borderId="0" xfId="0" applyNumberFormat="1" applyFont="1" applyFill="1" applyAlignment="1">
      <alignment horizontal="left" vertical="center" wrapText="1"/>
    </xf>
    <xf numFmtId="3" fontId="2" fillId="0" borderId="10" xfId="0" applyNumberFormat="1" applyFont="1" applyBorder="1" applyAlignment="1">
      <alignment horizontal="left" vertical="center" wrapText="1"/>
    </xf>
    <xf numFmtId="3" fontId="2" fillId="0" borderId="11" xfId="0" applyNumberFormat="1" applyFont="1" applyBorder="1" applyAlignment="1">
      <alignment horizontal="left" vertical="center" wrapText="1"/>
    </xf>
    <xf numFmtId="3" fontId="2" fillId="0" borderId="12" xfId="0" applyNumberFormat="1" applyFont="1" applyBorder="1" applyAlignment="1">
      <alignment horizontal="left" vertical="center" wrapText="1"/>
    </xf>
    <xf numFmtId="0" fontId="2" fillId="3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 vertical="center" readingOrder="1"/>
    </xf>
    <xf numFmtId="0" fontId="3" fillId="4" borderId="2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center" vertical="center" wrapText="1" readingOrder="1"/>
    </xf>
    <xf numFmtId="0" fontId="3" fillId="4" borderId="3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center" vertical="center" readingOrder="1"/>
    </xf>
    <xf numFmtId="0" fontId="3" fillId="4" borderId="3" xfId="0" applyFont="1" applyFill="1" applyBorder="1" applyAlignment="1">
      <alignment horizontal="center" vertical="center" readingOrder="1"/>
    </xf>
    <xf numFmtId="3" fontId="3" fillId="4" borderId="8" xfId="0" applyNumberFormat="1" applyFont="1" applyFill="1" applyBorder="1" applyAlignment="1">
      <alignment horizontal="center" vertical="center" wrapText="1" readingOrder="1"/>
    </xf>
    <xf numFmtId="3" fontId="3" fillId="4" borderId="3" xfId="0" applyNumberFormat="1" applyFont="1" applyFill="1" applyBorder="1" applyAlignment="1">
      <alignment horizontal="center" vertical="center" wrapText="1" readingOrder="1"/>
    </xf>
    <xf numFmtId="3" fontId="3" fillId="4" borderId="9" xfId="0" applyNumberFormat="1" applyFont="1" applyFill="1" applyBorder="1" applyAlignment="1">
      <alignment horizontal="center" vertical="center" wrapText="1" readingOrder="1"/>
    </xf>
    <xf numFmtId="3" fontId="3" fillId="4" borderId="4" xfId="0" applyNumberFormat="1" applyFont="1" applyFill="1" applyBorder="1" applyAlignment="1">
      <alignment horizontal="center" vertical="center" wrapText="1" readingOrder="1"/>
    </xf>
    <xf numFmtId="3" fontId="3" fillId="4" borderId="8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Border="1" applyAlignment="1" applyProtection="1">
      <alignment vertical="top" wrapText="1" readingOrder="1"/>
      <protection locked="0"/>
    </xf>
    <xf numFmtId="0" fontId="1" fillId="0" borderId="14" xfId="0" applyFont="1" applyBorder="1" applyAlignment="1">
      <alignment vertical="top" wrapText="1" readingOrder="1"/>
    </xf>
    <xf numFmtId="3" fontId="3" fillId="0" borderId="13" xfId="0" applyNumberFormat="1" applyFont="1" applyBorder="1" applyAlignment="1" applyProtection="1">
      <alignment horizontal="left" vertical="top" wrapText="1" readingOrder="1"/>
      <protection locked="0"/>
    </xf>
    <xf numFmtId="3" fontId="3" fillId="0" borderId="14" xfId="0" applyNumberFormat="1" applyFont="1" applyBorder="1" applyAlignment="1" applyProtection="1">
      <alignment horizontal="left" vertical="top" wrapText="1" readingOrder="1"/>
      <protection locked="0"/>
    </xf>
    <xf numFmtId="3" fontId="2" fillId="0" borderId="1" xfId="0" applyNumberFormat="1" applyFont="1" applyBorder="1" applyAlignment="1">
      <alignment horizontal="center" vertical="center" wrapText="1" readingOrder="1"/>
    </xf>
    <xf numFmtId="3" fontId="8" fillId="4" borderId="0" xfId="0" applyNumberFormat="1" applyFont="1" applyFill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rbuotojas" id="{4F3678C4-9042-4D7C-BF66-64C869956AB3}" userId="Darbuotoja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42" dT="2024-03-07T08:59:41.42" personId="{4F3678C4-9042-4D7C-BF66-64C869956AB3}" id="{83349647-A1CB-4D0A-A821-18D0A4541191}">
    <text xml:space="preserve">Pridėtos neįgaliųjų koordinatoriaus lėšos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6"/>
  <sheetViews>
    <sheetView tabSelected="1" topLeftCell="A60" zoomScaleNormal="100" workbookViewId="0">
      <selection activeCell="E1" sqref="E1:F1"/>
    </sheetView>
  </sheetViews>
  <sheetFormatPr defaultColWidth="9.109375" defaultRowHeight="15.6" x14ac:dyDescent="0.3"/>
  <cols>
    <col min="1" max="1" width="9.5546875" style="55" customWidth="1"/>
    <col min="2" max="2" width="50.6640625" style="56" customWidth="1"/>
    <col min="3" max="3" width="17.6640625" style="55" customWidth="1"/>
    <col min="4" max="4" width="18.33203125" style="54" customWidth="1"/>
    <col min="5" max="5" width="14.109375" style="54" customWidth="1"/>
    <col min="6" max="6" width="19.5546875" style="54" customWidth="1"/>
    <col min="7" max="7" width="18" style="54" customWidth="1"/>
    <col min="8" max="16384" width="9.109375" style="17"/>
  </cols>
  <sheetData>
    <row r="1" spans="1:7" ht="32.4" customHeight="1" x14ac:dyDescent="0.3">
      <c r="E1" s="93" t="s">
        <v>691</v>
      </c>
      <c r="F1" s="93"/>
    </row>
    <row r="2" spans="1:7" ht="43.5" customHeight="1" x14ac:dyDescent="0.3">
      <c r="E2" s="72" t="s">
        <v>673</v>
      </c>
      <c r="F2" s="72"/>
      <c r="G2" s="72"/>
    </row>
    <row r="4" spans="1:7" s="16" customFormat="1" x14ac:dyDescent="0.3">
      <c r="A4" s="76" t="s">
        <v>0</v>
      </c>
      <c r="B4" s="76"/>
      <c r="C4" s="76"/>
      <c r="D4" s="76"/>
      <c r="E4" s="76"/>
      <c r="F4" s="76"/>
      <c r="G4" s="76"/>
    </row>
    <row r="5" spans="1:7" ht="16.2" thickBot="1" x14ac:dyDescent="0.35"/>
    <row r="6" spans="1:7" x14ac:dyDescent="0.3">
      <c r="A6" s="77" t="s">
        <v>1</v>
      </c>
      <c r="B6" s="79" t="s">
        <v>2</v>
      </c>
      <c r="C6" s="81" t="s">
        <v>3</v>
      </c>
      <c r="D6" s="83" t="s">
        <v>4</v>
      </c>
      <c r="E6" s="87"/>
      <c r="F6" s="83" t="s">
        <v>5</v>
      </c>
      <c r="G6" s="85" t="s">
        <v>6</v>
      </c>
    </row>
    <row r="7" spans="1:7" ht="31.8" thickBot="1" x14ac:dyDescent="0.35">
      <c r="A7" s="78"/>
      <c r="B7" s="80"/>
      <c r="C7" s="82"/>
      <c r="D7" s="18" t="s">
        <v>7</v>
      </c>
      <c r="E7" s="18" t="s">
        <v>8</v>
      </c>
      <c r="F7" s="84"/>
      <c r="G7" s="86"/>
    </row>
    <row r="8" spans="1:7" ht="31.8" thickBot="1" x14ac:dyDescent="0.35">
      <c r="A8" s="19" t="s">
        <v>9</v>
      </c>
      <c r="B8" s="20" t="s">
        <v>10</v>
      </c>
      <c r="C8" s="21"/>
      <c r="D8" s="22">
        <f t="shared" ref="D8:G8" si="0">D9+D50+D74</f>
        <v>11727700</v>
      </c>
      <c r="E8" s="22">
        <f t="shared" si="0"/>
        <v>9209800</v>
      </c>
      <c r="F8" s="22">
        <f t="shared" si="0"/>
        <v>13203600</v>
      </c>
      <c r="G8" s="23">
        <f t="shared" si="0"/>
        <v>13113500</v>
      </c>
    </row>
    <row r="9" spans="1:7" ht="31.8" thickBot="1" x14ac:dyDescent="0.35">
      <c r="A9" s="24" t="s">
        <v>11</v>
      </c>
      <c r="B9" s="25" t="s">
        <v>12</v>
      </c>
      <c r="C9" s="26"/>
      <c r="D9" s="27">
        <f t="shared" ref="D9:G9" si="1">D10+D29+D42+D44</f>
        <v>10960600</v>
      </c>
      <c r="E9" s="27">
        <f t="shared" si="1"/>
        <v>9209800</v>
      </c>
      <c r="F9" s="27">
        <f t="shared" si="1"/>
        <v>11449800</v>
      </c>
      <c r="G9" s="28">
        <f t="shared" si="1"/>
        <v>12089500</v>
      </c>
    </row>
    <row r="10" spans="1:7" ht="47.4" thickBot="1" x14ac:dyDescent="0.35">
      <c r="A10" s="29" t="s">
        <v>13</v>
      </c>
      <c r="B10" s="30" t="s">
        <v>14</v>
      </c>
      <c r="C10" s="31"/>
      <c r="D10" s="32">
        <f t="shared" ref="D10:G10" si="2">D11+D17+D23</f>
        <v>9359600</v>
      </c>
      <c r="E10" s="32">
        <f t="shared" si="2"/>
        <v>8107300</v>
      </c>
      <c r="F10" s="32">
        <f t="shared" si="2"/>
        <v>9923100</v>
      </c>
      <c r="G10" s="33">
        <f t="shared" si="2"/>
        <v>10549000</v>
      </c>
    </row>
    <row r="11" spans="1:7" ht="31.2" x14ac:dyDescent="0.3">
      <c r="A11" s="34" t="s">
        <v>15</v>
      </c>
      <c r="B11" s="35" t="s">
        <v>16</v>
      </c>
      <c r="C11" s="36"/>
      <c r="D11" s="37">
        <f t="shared" ref="D11:G11" si="3">SUM(D12:D16)</f>
        <v>3228500</v>
      </c>
      <c r="E11" s="37">
        <f t="shared" si="3"/>
        <v>2681100</v>
      </c>
      <c r="F11" s="37">
        <f t="shared" si="3"/>
        <v>3346700</v>
      </c>
      <c r="G11" s="38">
        <f t="shared" si="3"/>
        <v>3478400</v>
      </c>
    </row>
    <row r="12" spans="1:7" x14ac:dyDescent="0.3">
      <c r="A12" s="39"/>
      <c r="B12" s="40"/>
      <c r="C12" s="41" t="s">
        <v>17</v>
      </c>
      <c r="D12" s="42">
        <v>1722600</v>
      </c>
      <c r="E12" s="42">
        <v>1530300</v>
      </c>
      <c r="F12" s="42">
        <v>1725900</v>
      </c>
      <c r="G12" s="43">
        <v>1729200</v>
      </c>
    </row>
    <row r="13" spans="1:7" x14ac:dyDescent="0.3">
      <c r="A13" s="39"/>
      <c r="B13" s="40"/>
      <c r="C13" s="41" t="s">
        <v>18</v>
      </c>
      <c r="D13" s="42">
        <v>259800</v>
      </c>
      <c r="E13" s="42">
        <v>0</v>
      </c>
      <c r="F13" s="42">
        <v>261400</v>
      </c>
      <c r="G13" s="43">
        <v>261400</v>
      </c>
    </row>
    <row r="14" spans="1:7" x14ac:dyDescent="0.3">
      <c r="A14" s="39"/>
      <c r="B14" s="40"/>
      <c r="C14" s="41" t="s">
        <v>19</v>
      </c>
      <c r="D14" s="42">
        <v>3400</v>
      </c>
      <c r="E14" s="42">
        <v>0</v>
      </c>
      <c r="F14" s="42">
        <v>0</v>
      </c>
      <c r="G14" s="43">
        <v>0</v>
      </c>
    </row>
    <row r="15" spans="1:7" x14ac:dyDescent="0.3">
      <c r="A15" s="39"/>
      <c r="B15" s="40"/>
      <c r="C15" s="41" t="s">
        <v>20</v>
      </c>
      <c r="D15" s="42">
        <v>1147300</v>
      </c>
      <c r="E15" s="42">
        <v>1102800</v>
      </c>
      <c r="F15" s="42">
        <v>1264000</v>
      </c>
      <c r="G15" s="43">
        <v>1392400</v>
      </c>
    </row>
    <row r="16" spans="1:7" ht="16.2" thickBot="1" x14ac:dyDescent="0.35">
      <c r="A16" s="39"/>
      <c r="B16" s="40"/>
      <c r="C16" s="41" t="s">
        <v>21</v>
      </c>
      <c r="D16" s="42">
        <v>95400</v>
      </c>
      <c r="E16" s="42">
        <v>48000</v>
      </c>
      <c r="F16" s="42">
        <v>95400</v>
      </c>
      <c r="G16" s="43">
        <v>95400</v>
      </c>
    </row>
    <row r="17" spans="1:7" ht="31.2" x14ac:dyDescent="0.3">
      <c r="A17" s="34" t="s">
        <v>22</v>
      </c>
      <c r="B17" s="35" t="s">
        <v>23</v>
      </c>
      <c r="C17" s="36"/>
      <c r="D17" s="37">
        <f t="shared" ref="D17:G17" si="4">SUM(D18:D22)</f>
        <v>2167800</v>
      </c>
      <c r="E17" s="37">
        <f t="shared" si="4"/>
        <v>1957600</v>
      </c>
      <c r="F17" s="37">
        <f t="shared" si="4"/>
        <v>2336900</v>
      </c>
      <c r="G17" s="38">
        <f t="shared" si="4"/>
        <v>2524500</v>
      </c>
    </row>
    <row r="18" spans="1:7" x14ac:dyDescent="0.3">
      <c r="A18" s="39"/>
      <c r="B18" s="40"/>
      <c r="C18" s="41" t="s">
        <v>19</v>
      </c>
      <c r="D18" s="42">
        <v>1700</v>
      </c>
      <c r="E18" s="42">
        <v>0</v>
      </c>
      <c r="F18" s="42">
        <v>0</v>
      </c>
      <c r="G18" s="43">
        <v>0</v>
      </c>
    </row>
    <row r="19" spans="1:7" x14ac:dyDescent="0.3">
      <c r="A19" s="39"/>
      <c r="B19" s="40"/>
      <c r="C19" s="41" t="s">
        <v>20</v>
      </c>
      <c r="D19" s="42">
        <v>1655600</v>
      </c>
      <c r="E19" s="42">
        <v>1592000</v>
      </c>
      <c r="F19" s="42">
        <v>1824100</v>
      </c>
      <c r="G19" s="43">
        <v>2009400</v>
      </c>
    </row>
    <row r="20" spans="1:7" x14ac:dyDescent="0.3">
      <c r="A20" s="39"/>
      <c r="B20" s="40"/>
      <c r="C20" s="41" t="s">
        <v>18</v>
      </c>
      <c r="D20" s="42">
        <v>900</v>
      </c>
      <c r="E20" s="42">
        <v>0</v>
      </c>
      <c r="F20" s="42">
        <v>900</v>
      </c>
      <c r="G20" s="43">
        <v>900</v>
      </c>
    </row>
    <row r="21" spans="1:7" x14ac:dyDescent="0.3">
      <c r="A21" s="39"/>
      <c r="B21" s="40"/>
      <c r="C21" s="41" t="s">
        <v>17</v>
      </c>
      <c r="D21" s="42">
        <v>477900</v>
      </c>
      <c r="E21" s="42">
        <v>355000</v>
      </c>
      <c r="F21" s="42">
        <v>480200</v>
      </c>
      <c r="G21" s="43">
        <v>482500</v>
      </c>
    </row>
    <row r="22" spans="1:7" ht="16.2" thickBot="1" x14ac:dyDescent="0.35">
      <c r="A22" s="39"/>
      <c r="B22" s="40"/>
      <c r="C22" s="41" t="s">
        <v>21</v>
      </c>
      <c r="D22" s="42">
        <v>31700</v>
      </c>
      <c r="E22" s="42">
        <v>10600</v>
      </c>
      <c r="F22" s="42">
        <v>31700</v>
      </c>
      <c r="G22" s="43">
        <v>31700</v>
      </c>
    </row>
    <row r="23" spans="1:7" ht="31.2" x14ac:dyDescent="0.3">
      <c r="A23" s="34" t="s">
        <v>24</v>
      </c>
      <c r="B23" s="35" t="s">
        <v>25</v>
      </c>
      <c r="C23" s="36"/>
      <c r="D23" s="37">
        <f t="shared" ref="D23:G23" si="5">SUM(D24:D28)</f>
        <v>3963300</v>
      </c>
      <c r="E23" s="37">
        <f t="shared" si="5"/>
        <v>3468600</v>
      </c>
      <c r="F23" s="37">
        <f t="shared" si="5"/>
        <v>4239500</v>
      </c>
      <c r="G23" s="38">
        <f t="shared" si="5"/>
        <v>4546100</v>
      </c>
    </row>
    <row r="24" spans="1:7" x14ac:dyDescent="0.3">
      <c r="A24" s="39"/>
      <c r="B24" s="40"/>
      <c r="C24" s="41" t="s">
        <v>17</v>
      </c>
      <c r="D24" s="42">
        <v>1260700</v>
      </c>
      <c r="E24" s="42">
        <v>897800</v>
      </c>
      <c r="F24" s="42">
        <v>1268000</v>
      </c>
      <c r="G24" s="43">
        <v>1274700</v>
      </c>
    </row>
    <row r="25" spans="1:7" x14ac:dyDescent="0.3">
      <c r="A25" s="39"/>
      <c r="B25" s="40"/>
      <c r="C25" s="41" t="s">
        <v>20</v>
      </c>
      <c r="D25" s="42">
        <v>2680800</v>
      </c>
      <c r="E25" s="42">
        <v>2564200</v>
      </c>
      <c r="F25" s="42">
        <v>2953500</v>
      </c>
      <c r="G25" s="43">
        <v>3253400</v>
      </c>
    </row>
    <row r="26" spans="1:7" x14ac:dyDescent="0.3">
      <c r="A26" s="39"/>
      <c r="B26" s="40"/>
      <c r="C26" s="41" t="s">
        <v>18</v>
      </c>
      <c r="D26" s="42">
        <v>7500</v>
      </c>
      <c r="E26" s="42">
        <v>0</v>
      </c>
      <c r="F26" s="42">
        <v>7400</v>
      </c>
      <c r="G26" s="43">
        <v>7400</v>
      </c>
    </row>
    <row r="27" spans="1:7" x14ac:dyDescent="0.3">
      <c r="A27" s="39"/>
      <c r="B27" s="40"/>
      <c r="C27" s="41" t="s">
        <v>19</v>
      </c>
      <c r="D27" s="42">
        <v>3700</v>
      </c>
      <c r="E27" s="42">
        <v>0</v>
      </c>
      <c r="F27" s="42">
        <v>0</v>
      </c>
      <c r="G27" s="43">
        <v>0</v>
      </c>
    </row>
    <row r="28" spans="1:7" ht="16.2" thickBot="1" x14ac:dyDescent="0.35">
      <c r="A28" s="39"/>
      <c r="B28" s="40"/>
      <c r="C28" s="41" t="s">
        <v>21</v>
      </c>
      <c r="D28" s="42">
        <v>10600</v>
      </c>
      <c r="E28" s="42">
        <v>6600</v>
      </c>
      <c r="F28" s="42">
        <v>10600</v>
      </c>
      <c r="G28" s="43">
        <v>10600</v>
      </c>
    </row>
    <row r="29" spans="1:7" ht="47.4" thickBot="1" x14ac:dyDescent="0.35">
      <c r="A29" s="29" t="s">
        <v>26</v>
      </c>
      <c r="B29" s="30" t="s">
        <v>27</v>
      </c>
      <c r="C29" s="31"/>
      <c r="D29" s="32">
        <f t="shared" ref="D29:G29" si="6">D30+D35+D38+D39</f>
        <v>1261700</v>
      </c>
      <c r="E29" s="32">
        <f t="shared" si="6"/>
        <v>978100</v>
      </c>
      <c r="F29" s="32">
        <f t="shared" si="6"/>
        <v>1198100</v>
      </c>
      <c r="G29" s="33">
        <f t="shared" si="6"/>
        <v>1203900</v>
      </c>
    </row>
    <row r="30" spans="1:7" ht="31.2" x14ac:dyDescent="0.3">
      <c r="A30" s="34" t="s">
        <v>28</v>
      </c>
      <c r="B30" s="35" t="s">
        <v>667</v>
      </c>
      <c r="C30" s="36"/>
      <c r="D30" s="37">
        <f t="shared" ref="D30:G30" si="7">SUM(D31:D34)</f>
        <v>795500</v>
      </c>
      <c r="E30" s="37">
        <f t="shared" si="7"/>
        <v>690500</v>
      </c>
      <c r="F30" s="37">
        <f t="shared" si="7"/>
        <v>799400</v>
      </c>
      <c r="G30" s="38">
        <f t="shared" si="7"/>
        <v>804100</v>
      </c>
    </row>
    <row r="31" spans="1:7" x14ac:dyDescent="0.3">
      <c r="A31" s="39"/>
      <c r="B31" s="40"/>
      <c r="C31" s="41" t="s">
        <v>20</v>
      </c>
      <c r="D31" s="42">
        <v>36200</v>
      </c>
      <c r="E31" s="42">
        <v>35500</v>
      </c>
      <c r="F31" s="42">
        <v>39900</v>
      </c>
      <c r="G31" s="43">
        <v>44000</v>
      </c>
    </row>
    <row r="32" spans="1:7" x14ac:dyDescent="0.3">
      <c r="A32" s="39"/>
      <c r="B32" s="40"/>
      <c r="C32" s="41" t="s">
        <v>18</v>
      </c>
      <c r="D32" s="42">
        <v>64700</v>
      </c>
      <c r="E32" s="42">
        <v>0</v>
      </c>
      <c r="F32" s="42">
        <v>65100</v>
      </c>
      <c r="G32" s="43">
        <v>65100</v>
      </c>
    </row>
    <row r="33" spans="1:7" x14ac:dyDescent="0.3">
      <c r="A33" s="39"/>
      <c r="B33" s="40"/>
      <c r="C33" s="41" t="s">
        <v>19</v>
      </c>
      <c r="D33" s="42">
        <v>800</v>
      </c>
      <c r="E33" s="42">
        <v>0</v>
      </c>
      <c r="F33" s="42">
        <v>0</v>
      </c>
      <c r="G33" s="43">
        <v>0</v>
      </c>
    </row>
    <row r="34" spans="1:7" ht="16.2" thickBot="1" x14ac:dyDescent="0.35">
      <c r="A34" s="39"/>
      <c r="B34" s="40"/>
      <c r="C34" s="41" t="s">
        <v>17</v>
      </c>
      <c r="D34" s="42">
        <v>693800</v>
      </c>
      <c r="E34" s="42">
        <v>655000</v>
      </c>
      <c r="F34" s="42">
        <v>694400</v>
      </c>
      <c r="G34" s="43">
        <v>695000</v>
      </c>
    </row>
    <row r="35" spans="1:7" x14ac:dyDescent="0.3">
      <c r="A35" s="34" t="s">
        <v>29</v>
      </c>
      <c r="B35" s="35" t="s">
        <v>30</v>
      </c>
      <c r="C35" s="36"/>
      <c r="D35" s="37">
        <f t="shared" ref="D35:G35" si="8">SUM(D36:D37)</f>
        <v>93600</v>
      </c>
      <c r="E35" s="37">
        <f t="shared" si="8"/>
        <v>2100</v>
      </c>
      <c r="F35" s="37">
        <f t="shared" si="8"/>
        <v>24800</v>
      </c>
      <c r="G35" s="38">
        <f t="shared" si="8"/>
        <v>24900</v>
      </c>
    </row>
    <row r="36" spans="1:7" x14ac:dyDescent="0.3">
      <c r="A36" s="39"/>
      <c r="B36" s="40"/>
      <c r="C36" s="41" t="s">
        <v>21</v>
      </c>
      <c r="D36" s="42">
        <v>73600</v>
      </c>
      <c r="E36" s="42">
        <v>2100</v>
      </c>
      <c r="F36" s="42">
        <v>2200</v>
      </c>
      <c r="G36" s="43">
        <v>2200</v>
      </c>
    </row>
    <row r="37" spans="1:7" ht="16.2" thickBot="1" x14ac:dyDescent="0.35">
      <c r="A37" s="39"/>
      <c r="B37" s="40"/>
      <c r="C37" s="41" t="s">
        <v>17</v>
      </c>
      <c r="D37" s="42">
        <v>20000</v>
      </c>
      <c r="E37" s="42">
        <v>0</v>
      </c>
      <c r="F37" s="42">
        <v>22600</v>
      </c>
      <c r="G37" s="43">
        <v>22700</v>
      </c>
    </row>
    <row r="38" spans="1:7" ht="31.8" thickBot="1" x14ac:dyDescent="0.35">
      <c r="A38" s="34" t="s">
        <v>31</v>
      </c>
      <c r="B38" s="35" t="s">
        <v>32</v>
      </c>
      <c r="C38" s="36" t="s">
        <v>17</v>
      </c>
      <c r="D38" s="14">
        <v>20200</v>
      </c>
      <c r="E38" s="14">
        <v>0</v>
      </c>
      <c r="F38" s="14">
        <v>20600</v>
      </c>
      <c r="G38" s="15">
        <v>20700</v>
      </c>
    </row>
    <row r="39" spans="1:7" ht="31.2" x14ac:dyDescent="0.3">
      <c r="A39" s="34" t="s">
        <v>33</v>
      </c>
      <c r="B39" s="35" t="s">
        <v>34</v>
      </c>
      <c r="C39" s="36"/>
      <c r="D39" s="37">
        <f t="shared" ref="D39:G39" si="9">SUM(D40:D41)</f>
        <v>352400</v>
      </c>
      <c r="E39" s="37">
        <f t="shared" si="9"/>
        <v>285500</v>
      </c>
      <c r="F39" s="37">
        <f t="shared" si="9"/>
        <v>353300</v>
      </c>
      <c r="G39" s="38">
        <f t="shared" si="9"/>
        <v>354200</v>
      </c>
    </row>
    <row r="40" spans="1:7" x14ac:dyDescent="0.3">
      <c r="A40" s="39"/>
      <c r="B40" s="40"/>
      <c r="C40" s="41" t="s">
        <v>17</v>
      </c>
      <c r="D40" s="42">
        <v>337400</v>
      </c>
      <c r="E40" s="42">
        <v>285500</v>
      </c>
      <c r="F40" s="42">
        <v>338300</v>
      </c>
      <c r="G40" s="43">
        <v>339200</v>
      </c>
    </row>
    <row r="41" spans="1:7" ht="16.2" thickBot="1" x14ac:dyDescent="0.35">
      <c r="A41" s="39"/>
      <c r="B41" s="40"/>
      <c r="C41" s="41" t="s">
        <v>18</v>
      </c>
      <c r="D41" s="42">
        <v>15000</v>
      </c>
      <c r="E41" s="42">
        <v>0</v>
      </c>
      <c r="F41" s="42">
        <v>15000</v>
      </c>
      <c r="G41" s="43">
        <v>15000</v>
      </c>
    </row>
    <row r="42" spans="1:7" ht="31.8" thickBot="1" x14ac:dyDescent="0.35">
      <c r="A42" s="29" t="s">
        <v>35</v>
      </c>
      <c r="B42" s="30" t="s">
        <v>36</v>
      </c>
      <c r="C42" s="31"/>
      <c r="D42" s="32">
        <f t="shared" ref="D42:G42" si="10">SUM(D43:D43)</f>
        <v>184300</v>
      </c>
      <c r="E42" s="32">
        <f t="shared" si="10"/>
        <v>0</v>
      </c>
      <c r="F42" s="32">
        <f t="shared" si="10"/>
        <v>184300</v>
      </c>
      <c r="G42" s="33">
        <f t="shared" si="10"/>
        <v>184300</v>
      </c>
    </row>
    <row r="43" spans="1:7" ht="31.8" thickBot="1" x14ac:dyDescent="0.35">
      <c r="A43" s="34" t="s">
        <v>37</v>
      </c>
      <c r="B43" s="35" t="s">
        <v>38</v>
      </c>
      <c r="C43" s="36" t="s">
        <v>17</v>
      </c>
      <c r="D43" s="14">
        <v>184300</v>
      </c>
      <c r="E43" s="14">
        <v>0</v>
      </c>
      <c r="F43" s="14">
        <v>184300</v>
      </c>
      <c r="G43" s="15">
        <v>184300</v>
      </c>
    </row>
    <row r="44" spans="1:7" ht="47.4" thickBot="1" x14ac:dyDescent="0.35">
      <c r="A44" s="29" t="s">
        <v>39</v>
      </c>
      <c r="B44" s="30" t="s">
        <v>40</v>
      </c>
      <c r="C44" s="31"/>
      <c r="D44" s="32">
        <f t="shared" ref="D44:G44" si="11">D45+D49</f>
        <v>155000</v>
      </c>
      <c r="E44" s="32">
        <f t="shared" si="11"/>
        <v>124400</v>
      </c>
      <c r="F44" s="32">
        <f t="shared" si="11"/>
        <v>144300</v>
      </c>
      <c r="G44" s="33">
        <f t="shared" si="11"/>
        <v>152300</v>
      </c>
    </row>
    <row r="45" spans="1:7" ht="31.2" x14ac:dyDescent="0.3">
      <c r="A45" s="34" t="s">
        <v>41</v>
      </c>
      <c r="B45" s="35" t="s">
        <v>42</v>
      </c>
      <c r="C45" s="36"/>
      <c r="D45" s="37">
        <f t="shared" ref="D45:G45" si="12">SUM(D46:D48)</f>
        <v>155000</v>
      </c>
      <c r="E45" s="37">
        <f t="shared" si="12"/>
        <v>124400</v>
      </c>
      <c r="F45" s="37">
        <f t="shared" si="12"/>
        <v>144300</v>
      </c>
      <c r="G45" s="38">
        <f t="shared" si="12"/>
        <v>152300</v>
      </c>
    </row>
    <row r="46" spans="1:7" x14ac:dyDescent="0.3">
      <c r="A46" s="39"/>
      <c r="B46" s="40"/>
      <c r="C46" s="41" t="s">
        <v>20</v>
      </c>
      <c r="D46" s="42">
        <v>69700</v>
      </c>
      <c r="E46" s="42">
        <v>68200</v>
      </c>
      <c r="F46" s="42">
        <v>76800</v>
      </c>
      <c r="G46" s="43">
        <v>84600</v>
      </c>
    </row>
    <row r="47" spans="1:7" x14ac:dyDescent="0.3">
      <c r="A47" s="39"/>
      <c r="B47" s="40"/>
      <c r="C47" s="41" t="s">
        <v>17</v>
      </c>
      <c r="D47" s="42">
        <v>85200</v>
      </c>
      <c r="E47" s="42">
        <v>56200</v>
      </c>
      <c r="F47" s="42">
        <v>67500</v>
      </c>
      <c r="G47" s="43">
        <v>67700</v>
      </c>
    </row>
    <row r="48" spans="1:7" ht="16.2" thickBot="1" x14ac:dyDescent="0.35">
      <c r="A48" s="39"/>
      <c r="B48" s="40"/>
      <c r="C48" s="41" t="s">
        <v>19</v>
      </c>
      <c r="D48" s="42">
        <v>100</v>
      </c>
      <c r="E48" s="42">
        <v>0</v>
      </c>
      <c r="F48" s="42">
        <v>0</v>
      </c>
      <c r="G48" s="43">
        <v>0</v>
      </c>
    </row>
    <row r="49" spans="1:7" ht="16.2" hidden="1" thickBot="1" x14ac:dyDescent="0.35">
      <c r="A49" s="34" t="s">
        <v>43</v>
      </c>
      <c r="B49" s="35" t="s">
        <v>44</v>
      </c>
      <c r="C49" s="36"/>
      <c r="D49" s="14">
        <v>0</v>
      </c>
      <c r="E49" s="14">
        <v>0</v>
      </c>
      <c r="F49" s="14">
        <v>0</v>
      </c>
      <c r="G49" s="15">
        <v>0</v>
      </c>
    </row>
    <row r="50" spans="1:7" ht="16.2" thickBot="1" x14ac:dyDescent="0.35">
      <c r="A50" s="24" t="s">
        <v>45</v>
      </c>
      <c r="B50" s="25" t="s">
        <v>46</v>
      </c>
      <c r="C50" s="26"/>
      <c r="D50" s="27">
        <f t="shared" ref="D50:G50" si="13">D51+D53+D56+D58+D62+D70</f>
        <v>751500</v>
      </c>
      <c r="E50" s="27">
        <f t="shared" si="13"/>
        <v>0</v>
      </c>
      <c r="F50" s="27">
        <f t="shared" si="13"/>
        <v>1738000</v>
      </c>
      <c r="G50" s="28">
        <f t="shared" si="13"/>
        <v>1008000</v>
      </c>
    </row>
    <row r="51" spans="1:7" ht="31.8" thickBot="1" x14ac:dyDescent="0.35">
      <c r="A51" s="29" t="s">
        <v>47</v>
      </c>
      <c r="B51" s="30" t="s">
        <v>48</v>
      </c>
      <c r="C51" s="31"/>
      <c r="D51" s="32">
        <f t="shared" ref="D51:G51" si="14">SUM(D52:D52)</f>
        <v>20000</v>
      </c>
      <c r="E51" s="32">
        <f t="shared" si="14"/>
        <v>0</v>
      </c>
      <c r="F51" s="32">
        <f t="shared" si="14"/>
        <v>20000</v>
      </c>
      <c r="G51" s="33">
        <f t="shared" si="14"/>
        <v>20000</v>
      </c>
    </row>
    <row r="52" spans="1:7" ht="16.2" thickBot="1" x14ac:dyDescent="0.35">
      <c r="A52" s="34" t="s">
        <v>49</v>
      </c>
      <c r="B52" s="35" t="s">
        <v>50</v>
      </c>
      <c r="C52" s="36" t="s">
        <v>17</v>
      </c>
      <c r="D52" s="14">
        <v>20000</v>
      </c>
      <c r="E52" s="14">
        <v>0</v>
      </c>
      <c r="F52" s="14">
        <v>20000</v>
      </c>
      <c r="G52" s="15">
        <v>20000</v>
      </c>
    </row>
    <row r="53" spans="1:7" ht="31.8" thickBot="1" x14ac:dyDescent="0.35">
      <c r="A53" s="29" t="s">
        <v>51</v>
      </c>
      <c r="B53" s="30" t="s">
        <v>52</v>
      </c>
      <c r="C53" s="31"/>
      <c r="D53" s="32">
        <f t="shared" ref="D53:G53" si="15">SUM(D54:D55)</f>
        <v>97000</v>
      </c>
      <c r="E53" s="32">
        <f t="shared" si="15"/>
        <v>0</v>
      </c>
      <c r="F53" s="32">
        <f t="shared" si="15"/>
        <v>97000</v>
      </c>
      <c r="G53" s="33">
        <f t="shared" si="15"/>
        <v>97000</v>
      </c>
    </row>
    <row r="54" spans="1:7" ht="16.2" thickBot="1" x14ac:dyDescent="0.35">
      <c r="A54" s="34" t="s">
        <v>53</v>
      </c>
      <c r="B54" s="35" t="s">
        <v>54</v>
      </c>
      <c r="C54" s="36" t="s">
        <v>20</v>
      </c>
      <c r="D54" s="14">
        <v>97000</v>
      </c>
      <c r="E54" s="14">
        <v>0</v>
      </c>
      <c r="F54" s="14">
        <v>97000</v>
      </c>
      <c r="G54" s="15">
        <v>97000</v>
      </c>
    </row>
    <row r="55" spans="1:7" ht="16.2" hidden="1" thickBot="1" x14ac:dyDescent="0.35">
      <c r="A55" s="34" t="s">
        <v>55</v>
      </c>
      <c r="B55" s="35" t="s">
        <v>56</v>
      </c>
      <c r="C55" s="36" t="s">
        <v>17</v>
      </c>
      <c r="D55" s="14">
        <v>0</v>
      </c>
      <c r="E55" s="14">
        <v>0</v>
      </c>
      <c r="F55" s="14">
        <v>0</v>
      </c>
      <c r="G55" s="15">
        <v>0</v>
      </c>
    </row>
    <row r="56" spans="1:7" ht="31.8" thickBot="1" x14ac:dyDescent="0.35">
      <c r="A56" s="29" t="s">
        <v>57</v>
      </c>
      <c r="B56" s="30" t="s">
        <v>58</v>
      </c>
      <c r="C56" s="31"/>
      <c r="D56" s="32">
        <f t="shared" ref="D56:G56" si="16">SUM(D57:D57)</f>
        <v>0</v>
      </c>
      <c r="E56" s="32">
        <f t="shared" si="16"/>
        <v>0</v>
      </c>
      <c r="F56" s="32">
        <f t="shared" si="16"/>
        <v>0</v>
      </c>
      <c r="G56" s="33">
        <f t="shared" si="16"/>
        <v>0</v>
      </c>
    </row>
    <row r="57" spans="1:7" ht="31.8" thickBot="1" x14ac:dyDescent="0.35">
      <c r="A57" s="34" t="s">
        <v>59</v>
      </c>
      <c r="B57" s="35" t="s">
        <v>60</v>
      </c>
      <c r="C57" s="36"/>
      <c r="D57" s="14">
        <v>0</v>
      </c>
      <c r="E57" s="14">
        <v>0</v>
      </c>
      <c r="F57" s="14">
        <v>0</v>
      </c>
      <c r="G57" s="15">
        <v>0</v>
      </c>
    </row>
    <row r="58" spans="1:7" ht="31.8" thickBot="1" x14ac:dyDescent="0.35">
      <c r="A58" s="29" t="s">
        <v>61</v>
      </c>
      <c r="B58" s="30" t="s">
        <v>62</v>
      </c>
      <c r="C58" s="31"/>
      <c r="D58" s="32">
        <f t="shared" ref="D58:G58" si="17">SUM(D59:D61)</f>
        <v>365000</v>
      </c>
      <c r="E58" s="32">
        <f t="shared" si="17"/>
        <v>0</v>
      </c>
      <c r="F58" s="32">
        <f t="shared" si="17"/>
        <v>1000000</v>
      </c>
      <c r="G58" s="33">
        <f t="shared" si="17"/>
        <v>350000</v>
      </c>
    </row>
    <row r="59" spans="1:7" ht="47.4" hidden="1" thickBot="1" x14ac:dyDescent="0.35">
      <c r="A59" s="34" t="s">
        <v>63</v>
      </c>
      <c r="B59" s="35" t="s">
        <v>64</v>
      </c>
      <c r="C59" s="36"/>
      <c r="D59" s="14">
        <v>0</v>
      </c>
      <c r="E59" s="14">
        <v>0</v>
      </c>
      <c r="F59" s="14">
        <v>0</v>
      </c>
      <c r="G59" s="15">
        <v>0</v>
      </c>
    </row>
    <row r="60" spans="1:7" ht="16.2" thickBot="1" x14ac:dyDescent="0.35">
      <c r="A60" s="34" t="s">
        <v>65</v>
      </c>
      <c r="B60" s="35" t="s">
        <v>668</v>
      </c>
      <c r="C60" s="36" t="s">
        <v>66</v>
      </c>
      <c r="D60" s="14">
        <v>350000</v>
      </c>
      <c r="E60" s="14">
        <v>0</v>
      </c>
      <c r="F60" s="14">
        <v>1000000</v>
      </c>
      <c r="G60" s="15">
        <v>350000</v>
      </c>
    </row>
    <row r="61" spans="1:7" ht="16.2" thickBot="1" x14ac:dyDescent="0.35">
      <c r="A61" s="34" t="s">
        <v>67</v>
      </c>
      <c r="B61" s="35" t="s">
        <v>68</v>
      </c>
      <c r="C61" s="36" t="s">
        <v>17</v>
      </c>
      <c r="D61" s="14">
        <v>15000</v>
      </c>
      <c r="E61" s="14">
        <v>0</v>
      </c>
      <c r="F61" s="14">
        <v>0</v>
      </c>
      <c r="G61" s="15">
        <v>0</v>
      </c>
    </row>
    <row r="62" spans="1:7" ht="31.8" thickBot="1" x14ac:dyDescent="0.35">
      <c r="A62" s="29" t="s">
        <v>69</v>
      </c>
      <c r="B62" s="30" t="s">
        <v>70</v>
      </c>
      <c r="C62" s="31"/>
      <c r="D62" s="32">
        <f t="shared" ref="D62:G62" si="18">SUM(D63:D69)</f>
        <v>150000</v>
      </c>
      <c r="E62" s="32">
        <f t="shared" si="18"/>
        <v>0</v>
      </c>
      <c r="F62" s="32">
        <f t="shared" si="18"/>
        <v>540000</v>
      </c>
      <c r="G62" s="33">
        <f t="shared" si="18"/>
        <v>510000</v>
      </c>
    </row>
    <row r="63" spans="1:7" ht="40.5" hidden="1" customHeight="1" thickBot="1" x14ac:dyDescent="0.35">
      <c r="A63" s="34" t="s">
        <v>71</v>
      </c>
      <c r="B63" s="35" t="s">
        <v>72</v>
      </c>
      <c r="C63" s="36"/>
      <c r="D63" s="14">
        <v>0</v>
      </c>
      <c r="E63" s="14">
        <v>0</v>
      </c>
      <c r="F63" s="14">
        <v>0</v>
      </c>
      <c r="G63" s="15">
        <v>0</v>
      </c>
    </row>
    <row r="64" spans="1:7" ht="31.8" hidden="1" thickBot="1" x14ac:dyDescent="0.35">
      <c r="A64" s="34" t="s">
        <v>73</v>
      </c>
      <c r="B64" s="35" t="s">
        <v>74</v>
      </c>
      <c r="C64" s="36"/>
      <c r="D64" s="14">
        <v>0</v>
      </c>
      <c r="E64" s="14">
        <v>0</v>
      </c>
      <c r="F64" s="14">
        <v>0</v>
      </c>
      <c r="G64" s="15">
        <v>0</v>
      </c>
    </row>
    <row r="65" spans="1:7" ht="31.8" hidden="1" thickBot="1" x14ac:dyDescent="0.35">
      <c r="A65" s="34" t="s">
        <v>75</v>
      </c>
      <c r="B65" s="35" t="s">
        <v>76</v>
      </c>
      <c r="C65" s="36"/>
      <c r="D65" s="14">
        <v>0</v>
      </c>
      <c r="E65" s="14">
        <v>0</v>
      </c>
      <c r="F65" s="14">
        <v>0</v>
      </c>
      <c r="G65" s="15">
        <v>0</v>
      </c>
    </row>
    <row r="66" spans="1:7" ht="16.2" hidden="1" thickBot="1" x14ac:dyDescent="0.35">
      <c r="A66" s="34" t="s">
        <v>77</v>
      </c>
      <c r="B66" s="35" t="s">
        <v>78</v>
      </c>
      <c r="C66" s="36"/>
      <c r="D66" s="14">
        <v>0</v>
      </c>
      <c r="E66" s="14">
        <v>0</v>
      </c>
      <c r="F66" s="14">
        <v>0</v>
      </c>
      <c r="G66" s="15">
        <v>0</v>
      </c>
    </row>
    <row r="67" spans="1:7" ht="16.2" hidden="1" thickBot="1" x14ac:dyDescent="0.35">
      <c r="A67" s="34" t="s">
        <v>79</v>
      </c>
      <c r="B67" s="35" t="s">
        <v>80</v>
      </c>
      <c r="C67" s="36"/>
      <c r="D67" s="14">
        <v>0</v>
      </c>
      <c r="E67" s="14">
        <v>0</v>
      </c>
      <c r="F67" s="14">
        <v>0</v>
      </c>
      <c r="G67" s="15">
        <v>0</v>
      </c>
    </row>
    <row r="68" spans="1:7" ht="31.8" thickBot="1" x14ac:dyDescent="0.35">
      <c r="A68" s="34" t="s">
        <v>81</v>
      </c>
      <c r="B68" s="35" t="s">
        <v>649</v>
      </c>
      <c r="C68" s="36" t="s">
        <v>66</v>
      </c>
      <c r="D68" s="14">
        <v>150000</v>
      </c>
      <c r="E68" s="14">
        <v>0</v>
      </c>
      <c r="F68" s="14">
        <v>540000</v>
      </c>
      <c r="G68" s="15">
        <v>510000</v>
      </c>
    </row>
    <row r="69" spans="1:7" ht="31.8" hidden="1" thickBot="1" x14ac:dyDescent="0.35">
      <c r="A69" s="34" t="s">
        <v>83</v>
      </c>
      <c r="B69" s="35" t="s">
        <v>84</v>
      </c>
      <c r="C69" s="36"/>
      <c r="D69" s="14">
        <v>0</v>
      </c>
      <c r="E69" s="14">
        <v>0</v>
      </c>
      <c r="F69" s="14">
        <v>0</v>
      </c>
      <c r="G69" s="15">
        <v>0</v>
      </c>
    </row>
    <row r="70" spans="1:7" ht="16.2" thickBot="1" x14ac:dyDescent="0.35">
      <c r="A70" s="29" t="s">
        <v>85</v>
      </c>
      <c r="B70" s="30" t="s">
        <v>86</v>
      </c>
      <c r="C70" s="31"/>
      <c r="D70" s="32">
        <f t="shared" ref="D70:G70" si="19">SUM(D71:D71)</f>
        <v>119500</v>
      </c>
      <c r="E70" s="32">
        <f t="shared" si="19"/>
        <v>0</v>
      </c>
      <c r="F70" s="32">
        <f t="shared" si="19"/>
        <v>81000</v>
      </c>
      <c r="G70" s="33">
        <f t="shared" si="19"/>
        <v>31000</v>
      </c>
    </row>
    <row r="71" spans="1:7" ht="31.2" x14ac:dyDescent="0.3">
      <c r="A71" s="34" t="s">
        <v>87</v>
      </c>
      <c r="B71" s="35" t="s">
        <v>88</v>
      </c>
      <c r="C71" s="36"/>
      <c r="D71" s="37">
        <f t="shared" ref="D71:G71" si="20">SUM(D72:D73)</f>
        <v>119500</v>
      </c>
      <c r="E71" s="37">
        <f t="shared" si="20"/>
        <v>0</v>
      </c>
      <c r="F71" s="37">
        <f t="shared" si="20"/>
        <v>81000</v>
      </c>
      <c r="G71" s="38">
        <f t="shared" si="20"/>
        <v>31000</v>
      </c>
    </row>
    <row r="72" spans="1:7" x14ac:dyDescent="0.3">
      <c r="A72" s="39"/>
      <c r="B72" s="40"/>
      <c r="C72" s="41" t="s">
        <v>89</v>
      </c>
      <c r="D72" s="42">
        <v>112000</v>
      </c>
      <c r="E72" s="42">
        <v>0</v>
      </c>
      <c r="F72" s="42">
        <v>81000</v>
      </c>
      <c r="G72" s="43">
        <v>31000</v>
      </c>
    </row>
    <row r="73" spans="1:7" ht="16.2" thickBot="1" x14ac:dyDescent="0.35">
      <c r="A73" s="39"/>
      <c r="B73" s="40"/>
      <c r="C73" s="41" t="s">
        <v>17</v>
      </c>
      <c r="D73" s="42">
        <v>7500</v>
      </c>
      <c r="E73" s="42">
        <v>0</v>
      </c>
      <c r="F73" s="42">
        <v>0</v>
      </c>
      <c r="G73" s="43">
        <v>0</v>
      </c>
    </row>
    <row r="74" spans="1:7" ht="16.2" thickBot="1" x14ac:dyDescent="0.35">
      <c r="A74" s="24" t="s">
        <v>90</v>
      </c>
      <c r="B74" s="25" t="s">
        <v>91</v>
      </c>
      <c r="C74" s="26"/>
      <c r="D74" s="27">
        <f t="shared" ref="D74:G74" si="21">D75+D77</f>
        <v>15600</v>
      </c>
      <c r="E74" s="27">
        <f t="shared" si="21"/>
        <v>0</v>
      </c>
      <c r="F74" s="27">
        <f t="shared" si="21"/>
        <v>15800</v>
      </c>
      <c r="G74" s="28">
        <f t="shared" si="21"/>
        <v>16000</v>
      </c>
    </row>
    <row r="75" spans="1:7" ht="16.2" thickBot="1" x14ac:dyDescent="0.35">
      <c r="A75" s="29" t="s">
        <v>92</v>
      </c>
      <c r="B75" s="30" t="s">
        <v>93</v>
      </c>
      <c r="C75" s="31"/>
      <c r="D75" s="32">
        <f t="shared" ref="D75:G75" si="22">SUM(D76:D76)</f>
        <v>6400</v>
      </c>
      <c r="E75" s="32">
        <f t="shared" si="22"/>
        <v>0</v>
      </c>
      <c r="F75" s="32">
        <f t="shared" si="22"/>
        <v>6400</v>
      </c>
      <c r="G75" s="33">
        <f t="shared" si="22"/>
        <v>6400</v>
      </c>
    </row>
    <row r="76" spans="1:7" ht="16.2" thickBot="1" x14ac:dyDescent="0.35">
      <c r="A76" s="34" t="s">
        <v>94</v>
      </c>
      <c r="B76" s="35" t="s">
        <v>95</v>
      </c>
      <c r="C76" s="36" t="s">
        <v>17</v>
      </c>
      <c r="D76" s="14">
        <v>6400</v>
      </c>
      <c r="E76" s="14">
        <v>0</v>
      </c>
      <c r="F76" s="14">
        <v>6400</v>
      </c>
      <c r="G76" s="15">
        <v>6400</v>
      </c>
    </row>
    <row r="77" spans="1:7" ht="31.8" thickBot="1" x14ac:dyDescent="0.35">
      <c r="A77" s="29" t="s">
        <v>96</v>
      </c>
      <c r="B77" s="30" t="s">
        <v>97</v>
      </c>
      <c r="C77" s="31"/>
      <c r="D77" s="32">
        <f t="shared" ref="D77:G77" si="23">SUM(D78:D78)</f>
        <v>9200</v>
      </c>
      <c r="E77" s="32">
        <f t="shared" si="23"/>
        <v>0</v>
      </c>
      <c r="F77" s="32">
        <f t="shared" si="23"/>
        <v>9400</v>
      </c>
      <c r="G77" s="33">
        <f t="shared" si="23"/>
        <v>9600</v>
      </c>
    </row>
    <row r="78" spans="1:7" ht="16.2" thickBot="1" x14ac:dyDescent="0.35">
      <c r="A78" s="34" t="s">
        <v>98</v>
      </c>
      <c r="B78" s="35" t="s">
        <v>99</v>
      </c>
      <c r="C78" s="36" t="s">
        <v>17</v>
      </c>
      <c r="D78" s="14">
        <v>9200</v>
      </c>
      <c r="E78" s="14">
        <v>0</v>
      </c>
      <c r="F78" s="14">
        <v>9400</v>
      </c>
      <c r="G78" s="15">
        <v>9600</v>
      </c>
    </row>
    <row r="79" spans="1:7" ht="47.4" thickBot="1" x14ac:dyDescent="0.35">
      <c r="A79" s="19" t="s">
        <v>100</v>
      </c>
      <c r="B79" s="20" t="s">
        <v>101</v>
      </c>
      <c r="C79" s="21"/>
      <c r="D79" s="22">
        <f t="shared" ref="D79:G79" si="24">D80+D140+D163</f>
        <v>12924500</v>
      </c>
      <c r="E79" s="22">
        <f t="shared" si="24"/>
        <v>1733300</v>
      </c>
      <c r="F79" s="22">
        <f t="shared" si="24"/>
        <v>12669200</v>
      </c>
      <c r="G79" s="23">
        <f t="shared" si="24"/>
        <v>12193500</v>
      </c>
    </row>
    <row r="80" spans="1:7" ht="47.4" thickBot="1" x14ac:dyDescent="0.35">
      <c r="A80" s="24" t="s">
        <v>102</v>
      </c>
      <c r="B80" s="25" t="s">
        <v>103</v>
      </c>
      <c r="C80" s="26"/>
      <c r="D80" s="27">
        <f t="shared" ref="D80:G80" si="25">D81+D88+D104+D128+D136+D138</f>
        <v>12054800</v>
      </c>
      <c r="E80" s="27">
        <f t="shared" si="25"/>
        <v>1731700</v>
      </c>
      <c r="F80" s="27">
        <f t="shared" si="25"/>
        <v>11800500</v>
      </c>
      <c r="G80" s="28">
        <f t="shared" si="25"/>
        <v>11794000</v>
      </c>
    </row>
    <row r="81" spans="1:7" ht="16.2" thickBot="1" x14ac:dyDescent="0.35">
      <c r="A81" s="29" t="s">
        <v>104</v>
      </c>
      <c r="B81" s="30" t="s">
        <v>105</v>
      </c>
      <c r="C81" s="31"/>
      <c r="D81" s="32">
        <f t="shared" ref="D81:G81" si="26">D82+D87</f>
        <v>1739900</v>
      </c>
      <c r="E81" s="32">
        <f t="shared" si="26"/>
        <v>1555700</v>
      </c>
      <c r="F81" s="32">
        <f t="shared" si="26"/>
        <v>1741300</v>
      </c>
      <c r="G81" s="33">
        <f t="shared" si="26"/>
        <v>1743300</v>
      </c>
    </row>
    <row r="82" spans="1:7" ht="31.2" x14ac:dyDescent="0.3">
      <c r="A82" s="34" t="s">
        <v>106</v>
      </c>
      <c r="B82" s="35" t="s">
        <v>107</v>
      </c>
      <c r="C82" s="36"/>
      <c r="D82" s="37">
        <f t="shared" ref="D82:G82" si="27">SUM(D83:D86)</f>
        <v>1739900</v>
      </c>
      <c r="E82" s="37">
        <f t="shared" si="27"/>
        <v>1555700</v>
      </c>
      <c r="F82" s="37">
        <f t="shared" si="27"/>
        <v>1741300</v>
      </c>
      <c r="G82" s="38">
        <f t="shared" si="27"/>
        <v>1743300</v>
      </c>
    </row>
    <row r="83" spans="1:7" x14ac:dyDescent="0.3">
      <c r="A83" s="39"/>
      <c r="B83" s="40"/>
      <c r="C83" s="41" t="s">
        <v>17</v>
      </c>
      <c r="D83" s="42">
        <v>876000</v>
      </c>
      <c r="E83" s="42">
        <v>769200</v>
      </c>
      <c r="F83" s="42">
        <v>877900</v>
      </c>
      <c r="G83" s="43">
        <v>879900</v>
      </c>
    </row>
    <row r="84" spans="1:7" x14ac:dyDescent="0.3">
      <c r="A84" s="39"/>
      <c r="B84" s="40"/>
      <c r="C84" s="41" t="s">
        <v>108</v>
      </c>
      <c r="D84" s="42">
        <v>759800</v>
      </c>
      <c r="E84" s="42">
        <v>726200</v>
      </c>
      <c r="F84" s="42">
        <v>759800</v>
      </c>
      <c r="G84" s="43">
        <v>759800</v>
      </c>
    </row>
    <row r="85" spans="1:7" x14ac:dyDescent="0.3">
      <c r="A85" s="39"/>
      <c r="B85" s="40"/>
      <c r="C85" s="41" t="s">
        <v>18</v>
      </c>
      <c r="D85" s="42">
        <v>103600</v>
      </c>
      <c r="E85" s="42">
        <v>60300</v>
      </c>
      <c r="F85" s="42">
        <v>103600</v>
      </c>
      <c r="G85" s="43">
        <v>103600</v>
      </c>
    </row>
    <row r="86" spans="1:7" ht="16.2" thickBot="1" x14ac:dyDescent="0.35">
      <c r="A86" s="39"/>
      <c r="B86" s="40"/>
      <c r="C86" s="41" t="s">
        <v>19</v>
      </c>
      <c r="D86" s="42">
        <v>500</v>
      </c>
      <c r="E86" s="42">
        <v>0</v>
      </c>
      <c r="F86" s="42">
        <v>0</v>
      </c>
      <c r="G86" s="43">
        <v>0</v>
      </c>
    </row>
    <row r="87" spans="1:7" ht="16.2" hidden="1" thickBot="1" x14ac:dyDescent="0.35">
      <c r="A87" s="34" t="s">
        <v>109</v>
      </c>
      <c r="B87" s="35" t="s">
        <v>110</v>
      </c>
      <c r="C87" s="36"/>
      <c r="D87" s="14">
        <v>0</v>
      </c>
      <c r="E87" s="14">
        <v>0</v>
      </c>
      <c r="F87" s="14">
        <v>0</v>
      </c>
      <c r="G87" s="15">
        <v>0</v>
      </c>
    </row>
    <row r="88" spans="1:7" ht="31.8" thickBot="1" x14ac:dyDescent="0.35">
      <c r="A88" s="29" t="s">
        <v>111</v>
      </c>
      <c r="B88" s="30" t="s">
        <v>112</v>
      </c>
      <c r="C88" s="31"/>
      <c r="D88" s="32">
        <f t="shared" ref="D88:G88" si="28">D89+D90+D91+D92+D93+D94+D95+D96+D97+D98+D101+D102+D103</f>
        <v>8375200</v>
      </c>
      <c r="E88" s="32">
        <f t="shared" si="28"/>
        <v>52700</v>
      </c>
      <c r="F88" s="32">
        <f t="shared" si="28"/>
        <v>7843700</v>
      </c>
      <c r="G88" s="33">
        <f t="shared" si="28"/>
        <v>7843700</v>
      </c>
    </row>
    <row r="89" spans="1:7" ht="16.2" hidden="1" thickBot="1" x14ac:dyDescent="0.35">
      <c r="A89" s="34" t="s">
        <v>113</v>
      </c>
      <c r="B89" s="35" t="s">
        <v>114</v>
      </c>
      <c r="C89" s="36"/>
      <c r="D89" s="14">
        <v>0</v>
      </c>
      <c r="E89" s="14">
        <v>0</v>
      </c>
      <c r="F89" s="14">
        <v>0</v>
      </c>
      <c r="G89" s="15">
        <v>0</v>
      </c>
    </row>
    <row r="90" spans="1:7" ht="16.2" hidden="1" thickBot="1" x14ac:dyDescent="0.35">
      <c r="A90" s="34" t="s">
        <v>115</v>
      </c>
      <c r="B90" s="35" t="s">
        <v>116</v>
      </c>
      <c r="C90" s="36" t="s">
        <v>108</v>
      </c>
      <c r="D90" s="14">
        <v>0</v>
      </c>
      <c r="E90" s="14">
        <v>0</v>
      </c>
      <c r="F90" s="14">
        <v>0</v>
      </c>
      <c r="G90" s="15">
        <v>0</v>
      </c>
    </row>
    <row r="91" spans="1:7" ht="16.2" thickBot="1" x14ac:dyDescent="0.35">
      <c r="A91" s="34" t="s">
        <v>117</v>
      </c>
      <c r="B91" s="35" t="s">
        <v>118</v>
      </c>
      <c r="C91" s="36" t="s">
        <v>119</v>
      </c>
      <c r="D91" s="14">
        <v>3464900</v>
      </c>
      <c r="E91" s="14">
        <v>0</v>
      </c>
      <c r="F91" s="14">
        <v>3464900</v>
      </c>
      <c r="G91" s="15">
        <v>3464900</v>
      </c>
    </row>
    <row r="92" spans="1:7" ht="16.2" thickBot="1" x14ac:dyDescent="0.35">
      <c r="A92" s="34" t="s">
        <v>120</v>
      </c>
      <c r="B92" s="35" t="s">
        <v>121</v>
      </c>
      <c r="C92" s="36" t="s">
        <v>119</v>
      </c>
      <c r="D92" s="14">
        <v>22100</v>
      </c>
      <c r="E92" s="14">
        <v>19400</v>
      </c>
      <c r="F92" s="14">
        <v>22100</v>
      </c>
      <c r="G92" s="15">
        <v>22100</v>
      </c>
    </row>
    <row r="93" spans="1:7" ht="31.8" thickBot="1" x14ac:dyDescent="0.35">
      <c r="A93" s="34" t="s">
        <v>122</v>
      </c>
      <c r="B93" s="35" t="s">
        <v>675</v>
      </c>
      <c r="C93" s="36" t="s">
        <v>123</v>
      </c>
      <c r="D93" s="14">
        <v>2072200</v>
      </c>
      <c r="E93" s="14">
        <v>0</v>
      </c>
      <c r="F93" s="14">
        <v>2072200</v>
      </c>
      <c r="G93" s="15">
        <v>2072200</v>
      </c>
    </row>
    <row r="94" spans="1:7" ht="47.4" thickBot="1" x14ac:dyDescent="0.35">
      <c r="A94" s="34" t="s">
        <v>124</v>
      </c>
      <c r="B94" s="35" t="s">
        <v>676</v>
      </c>
      <c r="C94" s="36" t="s">
        <v>123</v>
      </c>
      <c r="D94" s="14">
        <v>57800</v>
      </c>
      <c r="E94" s="14">
        <v>33300</v>
      </c>
      <c r="F94" s="14">
        <v>57800</v>
      </c>
      <c r="G94" s="15">
        <v>57800</v>
      </c>
    </row>
    <row r="95" spans="1:7" ht="29.25" hidden="1" customHeight="1" thickBot="1" x14ac:dyDescent="0.35">
      <c r="A95" s="34" t="s">
        <v>125</v>
      </c>
      <c r="B95" s="35" t="s">
        <v>126</v>
      </c>
      <c r="C95" s="36"/>
      <c r="D95" s="14">
        <v>0</v>
      </c>
      <c r="E95" s="14">
        <v>0</v>
      </c>
      <c r="F95" s="14">
        <v>0</v>
      </c>
      <c r="G95" s="15">
        <v>0</v>
      </c>
    </row>
    <row r="96" spans="1:7" ht="31.8" hidden="1" thickBot="1" x14ac:dyDescent="0.35">
      <c r="A96" s="34" t="s">
        <v>127</v>
      </c>
      <c r="B96" s="35" t="s">
        <v>128</v>
      </c>
      <c r="C96" s="36"/>
      <c r="D96" s="14">
        <v>0</v>
      </c>
      <c r="E96" s="14">
        <v>0</v>
      </c>
      <c r="F96" s="14">
        <v>0</v>
      </c>
      <c r="G96" s="15">
        <v>0</v>
      </c>
    </row>
    <row r="97" spans="1:7" ht="47.4" hidden="1" thickBot="1" x14ac:dyDescent="0.35">
      <c r="A97" s="34" t="s">
        <v>129</v>
      </c>
      <c r="B97" s="35" t="s">
        <v>130</v>
      </c>
      <c r="C97" s="36"/>
      <c r="D97" s="14">
        <v>0</v>
      </c>
      <c r="E97" s="14">
        <v>0</v>
      </c>
      <c r="F97" s="14">
        <v>0</v>
      </c>
      <c r="G97" s="15">
        <v>0</v>
      </c>
    </row>
    <row r="98" spans="1:7" ht="33.75" customHeight="1" x14ac:dyDescent="0.3">
      <c r="A98" s="34" t="s">
        <v>131</v>
      </c>
      <c r="B98" s="35" t="s">
        <v>674</v>
      </c>
      <c r="C98" s="36"/>
      <c r="D98" s="37">
        <f t="shared" ref="D98:G98" si="29">SUM(D99:D100)</f>
        <v>1350500</v>
      </c>
      <c r="E98" s="37">
        <f t="shared" si="29"/>
        <v>0</v>
      </c>
      <c r="F98" s="37">
        <f t="shared" si="29"/>
        <v>820000</v>
      </c>
      <c r="G98" s="38">
        <f t="shared" si="29"/>
        <v>820000</v>
      </c>
    </row>
    <row r="99" spans="1:7" x14ac:dyDescent="0.3">
      <c r="A99" s="39"/>
      <c r="B99" s="40"/>
      <c r="C99" s="41" t="s">
        <v>21</v>
      </c>
      <c r="D99" s="42">
        <v>530500</v>
      </c>
      <c r="E99" s="42">
        <v>0</v>
      </c>
      <c r="F99" s="42">
        <v>0</v>
      </c>
      <c r="G99" s="43">
        <v>0</v>
      </c>
    </row>
    <row r="100" spans="1:7" ht="16.2" thickBot="1" x14ac:dyDescent="0.35">
      <c r="A100" s="39"/>
      <c r="B100" s="40"/>
      <c r="C100" s="41" t="s">
        <v>17</v>
      </c>
      <c r="D100" s="42">
        <v>820000</v>
      </c>
      <c r="E100" s="42">
        <v>0</v>
      </c>
      <c r="F100" s="42">
        <v>820000</v>
      </c>
      <c r="G100" s="43">
        <v>820000</v>
      </c>
    </row>
    <row r="101" spans="1:7" ht="31.8" thickBot="1" x14ac:dyDescent="0.35">
      <c r="A101" s="34" t="s">
        <v>132</v>
      </c>
      <c r="B101" s="35" t="s">
        <v>133</v>
      </c>
      <c r="C101" s="36" t="s">
        <v>17</v>
      </c>
      <c r="D101" s="14">
        <v>1221700</v>
      </c>
      <c r="E101" s="14">
        <v>0</v>
      </c>
      <c r="F101" s="14">
        <v>1221700</v>
      </c>
      <c r="G101" s="15">
        <v>1221700</v>
      </c>
    </row>
    <row r="102" spans="1:7" ht="16.2" thickBot="1" x14ac:dyDescent="0.35">
      <c r="A102" s="34" t="s">
        <v>134</v>
      </c>
      <c r="B102" s="35" t="s">
        <v>135</v>
      </c>
      <c r="C102" s="36" t="s">
        <v>108</v>
      </c>
      <c r="D102" s="14">
        <v>140000</v>
      </c>
      <c r="E102" s="14">
        <v>0</v>
      </c>
      <c r="F102" s="14">
        <v>140000</v>
      </c>
      <c r="G102" s="15">
        <v>140000</v>
      </c>
    </row>
    <row r="103" spans="1:7" ht="16.2" thickBot="1" x14ac:dyDescent="0.35">
      <c r="A103" s="34" t="s">
        <v>136</v>
      </c>
      <c r="B103" s="35" t="s">
        <v>137</v>
      </c>
      <c r="C103" s="36" t="s">
        <v>108</v>
      </c>
      <c r="D103" s="14">
        <v>46000</v>
      </c>
      <c r="E103" s="14">
        <v>0</v>
      </c>
      <c r="F103" s="14">
        <v>45000</v>
      </c>
      <c r="G103" s="15">
        <v>45000</v>
      </c>
    </row>
    <row r="104" spans="1:7" ht="31.8" thickBot="1" x14ac:dyDescent="0.35">
      <c r="A104" s="29" t="s">
        <v>138</v>
      </c>
      <c r="B104" s="30" t="s">
        <v>139</v>
      </c>
      <c r="C104" s="31"/>
      <c r="D104" s="32">
        <f t="shared" ref="D104:G104" si="30">D105+D108+D111+D114+D118+D119+D120+D121+D124+D125+D126+D127</f>
        <v>1740400</v>
      </c>
      <c r="E104" s="32">
        <f t="shared" si="30"/>
        <v>81100</v>
      </c>
      <c r="F104" s="32">
        <f t="shared" si="30"/>
        <v>1751200</v>
      </c>
      <c r="G104" s="33">
        <f t="shared" si="30"/>
        <v>1752700</v>
      </c>
    </row>
    <row r="105" spans="1:7" x14ac:dyDescent="0.3">
      <c r="A105" s="34" t="s">
        <v>140</v>
      </c>
      <c r="B105" s="35" t="s">
        <v>141</v>
      </c>
      <c r="C105" s="36"/>
      <c r="D105" s="37">
        <f t="shared" ref="D105:G105" si="31">SUM(D106:D107)</f>
        <v>55000</v>
      </c>
      <c r="E105" s="37">
        <f t="shared" si="31"/>
        <v>1000</v>
      </c>
      <c r="F105" s="37">
        <f t="shared" si="31"/>
        <v>55000</v>
      </c>
      <c r="G105" s="38">
        <f t="shared" si="31"/>
        <v>55000</v>
      </c>
    </row>
    <row r="106" spans="1:7" x14ac:dyDescent="0.3">
      <c r="A106" s="39"/>
      <c r="B106" s="40"/>
      <c r="C106" s="41" t="s">
        <v>21</v>
      </c>
      <c r="D106" s="42">
        <v>28700</v>
      </c>
      <c r="E106" s="42">
        <v>1000</v>
      </c>
      <c r="F106" s="42">
        <v>28700</v>
      </c>
      <c r="G106" s="43">
        <v>28700</v>
      </c>
    </row>
    <row r="107" spans="1:7" ht="16.2" thickBot="1" x14ac:dyDescent="0.35">
      <c r="A107" s="39"/>
      <c r="B107" s="40"/>
      <c r="C107" s="41" t="s">
        <v>17</v>
      </c>
      <c r="D107" s="42">
        <v>26300</v>
      </c>
      <c r="E107" s="42">
        <v>0</v>
      </c>
      <c r="F107" s="42">
        <v>26300</v>
      </c>
      <c r="G107" s="43">
        <v>26300</v>
      </c>
    </row>
    <row r="108" spans="1:7" x14ac:dyDescent="0.3">
      <c r="A108" s="34" t="s">
        <v>142</v>
      </c>
      <c r="B108" s="35" t="s">
        <v>143</v>
      </c>
      <c r="C108" s="36"/>
      <c r="D108" s="37">
        <f t="shared" ref="D108:G108" si="32">SUM(D109:D110)</f>
        <v>141900</v>
      </c>
      <c r="E108" s="37">
        <f t="shared" si="32"/>
        <v>39800</v>
      </c>
      <c r="F108" s="37">
        <f t="shared" si="32"/>
        <v>141900</v>
      </c>
      <c r="G108" s="38">
        <f t="shared" si="32"/>
        <v>141900</v>
      </c>
    </row>
    <row r="109" spans="1:7" x14ac:dyDescent="0.3">
      <c r="A109" s="39"/>
      <c r="B109" s="40"/>
      <c r="C109" s="41" t="s">
        <v>17</v>
      </c>
      <c r="D109" s="42">
        <v>76400</v>
      </c>
      <c r="E109" s="42">
        <v>31300</v>
      </c>
      <c r="F109" s="42">
        <v>76400</v>
      </c>
      <c r="G109" s="43">
        <v>76400</v>
      </c>
    </row>
    <row r="110" spans="1:7" ht="16.2" thickBot="1" x14ac:dyDescent="0.35">
      <c r="A110" s="39"/>
      <c r="B110" s="40"/>
      <c r="C110" s="41" t="s">
        <v>21</v>
      </c>
      <c r="D110" s="42">
        <v>65500</v>
      </c>
      <c r="E110" s="42">
        <v>8500</v>
      </c>
      <c r="F110" s="42">
        <v>65500</v>
      </c>
      <c r="G110" s="43">
        <v>65500</v>
      </c>
    </row>
    <row r="111" spans="1:7" x14ac:dyDescent="0.3">
      <c r="A111" s="34" t="s">
        <v>144</v>
      </c>
      <c r="B111" s="35" t="s">
        <v>145</v>
      </c>
      <c r="C111" s="36"/>
      <c r="D111" s="37">
        <f t="shared" ref="D111:G111" si="33">SUM(D112:D113)</f>
        <v>77200</v>
      </c>
      <c r="E111" s="37">
        <f t="shared" si="33"/>
        <v>39800</v>
      </c>
      <c r="F111" s="37">
        <f t="shared" si="33"/>
        <v>77200</v>
      </c>
      <c r="G111" s="38">
        <f t="shared" si="33"/>
        <v>77200</v>
      </c>
    </row>
    <row r="112" spans="1:7" x14ac:dyDescent="0.3">
      <c r="A112" s="39"/>
      <c r="B112" s="40"/>
      <c r="C112" s="41" t="s">
        <v>21</v>
      </c>
      <c r="D112" s="42">
        <v>75300</v>
      </c>
      <c r="E112" s="42">
        <v>39800</v>
      </c>
      <c r="F112" s="42">
        <v>75300</v>
      </c>
      <c r="G112" s="43">
        <v>75300</v>
      </c>
    </row>
    <row r="113" spans="1:7" ht="16.2" thickBot="1" x14ac:dyDescent="0.35">
      <c r="A113" s="39"/>
      <c r="B113" s="40"/>
      <c r="C113" s="41" t="s">
        <v>18</v>
      </c>
      <c r="D113" s="42">
        <v>1900</v>
      </c>
      <c r="E113" s="42">
        <v>0</v>
      </c>
      <c r="F113" s="42">
        <v>1900</v>
      </c>
      <c r="G113" s="43">
        <v>1900</v>
      </c>
    </row>
    <row r="114" spans="1:7" ht="31.2" x14ac:dyDescent="0.3">
      <c r="A114" s="34" t="s">
        <v>146</v>
      </c>
      <c r="B114" s="35" t="s">
        <v>669</v>
      </c>
      <c r="C114" s="36"/>
      <c r="D114" s="37">
        <f t="shared" ref="D114:G114" si="34">SUM(D115:D116)</f>
        <v>12600</v>
      </c>
      <c r="E114" s="37">
        <f t="shared" si="34"/>
        <v>0</v>
      </c>
      <c r="F114" s="37">
        <f t="shared" si="34"/>
        <v>0</v>
      </c>
      <c r="G114" s="38">
        <f t="shared" si="34"/>
        <v>0</v>
      </c>
    </row>
    <row r="115" spans="1:7" x14ac:dyDescent="0.3">
      <c r="A115" s="39"/>
      <c r="B115" s="40"/>
      <c r="C115" s="41" t="s">
        <v>147</v>
      </c>
      <c r="D115" s="42">
        <v>1900</v>
      </c>
      <c r="E115" s="42">
        <v>0</v>
      </c>
      <c r="F115" s="42">
        <v>0</v>
      </c>
      <c r="G115" s="43">
        <v>0</v>
      </c>
    </row>
    <row r="116" spans="1:7" x14ac:dyDescent="0.3">
      <c r="A116" s="39"/>
      <c r="B116" s="40"/>
      <c r="C116" s="41" t="s">
        <v>66</v>
      </c>
      <c r="D116" s="42">
        <v>10700</v>
      </c>
      <c r="E116" s="42">
        <v>0</v>
      </c>
      <c r="F116" s="42">
        <v>0</v>
      </c>
      <c r="G116" s="43">
        <v>0</v>
      </c>
    </row>
    <row r="117" spans="1:7" ht="16.2" thickBot="1" x14ac:dyDescent="0.35">
      <c r="A117" s="58" t="s">
        <v>678</v>
      </c>
      <c r="B117" s="59" t="s">
        <v>679</v>
      </c>
      <c r="C117" s="60">
        <v>2401</v>
      </c>
      <c r="D117" s="61">
        <v>24400</v>
      </c>
      <c r="E117" s="61">
        <v>24400</v>
      </c>
      <c r="F117" s="61">
        <v>24400</v>
      </c>
      <c r="G117" s="62">
        <v>24400</v>
      </c>
    </row>
    <row r="118" spans="1:7" ht="16.2" thickBot="1" x14ac:dyDescent="0.35">
      <c r="A118" s="34" t="s">
        <v>148</v>
      </c>
      <c r="B118" s="35" t="s">
        <v>149</v>
      </c>
      <c r="C118" s="36" t="s">
        <v>17</v>
      </c>
      <c r="D118" s="14">
        <v>590000</v>
      </c>
      <c r="E118" s="14">
        <v>0</v>
      </c>
      <c r="F118" s="14">
        <v>590000</v>
      </c>
      <c r="G118" s="15">
        <v>590000</v>
      </c>
    </row>
    <row r="119" spans="1:7" ht="31.8" hidden="1" thickBot="1" x14ac:dyDescent="0.35">
      <c r="A119" s="34" t="s">
        <v>150</v>
      </c>
      <c r="B119" s="35" t="s">
        <v>151</v>
      </c>
      <c r="C119" s="36"/>
      <c r="D119" s="14">
        <v>0</v>
      </c>
      <c r="E119" s="14">
        <v>0</v>
      </c>
      <c r="F119" s="14">
        <v>0</v>
      </c>
      <c r="G119" s="15">
        <v>0</v>
      </c>
    </row>
    <row r="120" spans="1:7" ht="31.8" thickBot="1" x14ac:dyDescent="0.35">
      <c r="A120" s="34" t="s">
        <v>152</v>
      </c>
      <c r="B120" s="35" t="s">
        <v>153</v>
      </c>
      <c r="C120" s="36" t="s">
        <v>108</v>
      </c>
      <c r="D120" s="14">
        <v>662600</v>
      </c>
      <c r="E120" s="14">
        <v>0</v>
      </c>
      <c r="F120" s="14">
        <v>684600</v>
      </c>
      <c r="G120" s="15">
        <v>684600</v>
      </c>
    </row>
    <row r="121" spans="1:7" ht="62.4" x14ac:dyDescent="0.3">
      <c r="A121" s="34" t="s">
        <v>154</v>
      </c>
      <c r="B121" s="35" t="s">
        <v>677</v>
      </c>
      <c r="C121" s="36"/>
      <c r="D121" s="37">
        <f t="shared" ref="D121:G121" si="35">SUM(D122:D123)</f>
        <v>47400</v>
      </c>
      <c r="E121" s="37">
        <f t="shared" si="35"/>
        <v>500</v>
      </c>
      <c r="F121" s="37">
        <f t="shared" si="35"/>
        <v>47400</v>
      </c>
      <c r="G121" s="38">
        <f t="shared" si="35"/>
        <v>47400</v>
      </c>
    </row>
    <row r="122" spans="1:7" x14ac:dyDescent="0.3">
      <c r="A122" s="39"/>
      <c r="B122" s="40"/>
      <c r="C122" s="41" t="s">
        <v>21</v>
      </c>
      <c r="D122" s="42">
        <v>17100</v>
      </c>
      <c r="E122" s="42">
        <v>500</v>
      </c>
      <c r="F122" s="42">
        <v>17100</v>
      </c>
      <c r="G122" s="43">
        <v>17100</v>
      </c>
    </row>
    <row r="123" spans="1:7" ht="16.2" thickBot="1" x14ac:dyDescent="0.35">
      <c r="A123" s="39"/>
      <c r="B123" s="40"/>
      <c r="C123" s="41" t="s">
        <v>17</v>
      </c>
      <c r="D123" s="42">
        <v>30300</v>
      </c>
      <c r="E123" s="42">
        <v>0</v>
      </c>
      <c r="F123" s="42">
        <v>30300</v>
      </c>
      <c r="G123" s="43">
        <v>30300</v>
      </c>
    </row>
    <row r="124" spans="1:7" ht="16.2" hidden="1" thickBot="1" x14ac:dyDescent="0.35">
      <c r="A124" s="34" t="s">
        <v>155</v>
      </c>
      <c r="B124" s="35" t="s">
        <v>156</v>
      </c>
      <c r="C124" s="36"/>
      <c r="D124" s="14">
        <v>0</v>
      </c>
      <c r="E124" s="14">
        <v>0</v>
      </c>
      <c r="F124" s="14">
        <v>0</v>
      </c>
      <c r="G124" s="15">
        <v>0</v>
      </c>
    </row>
    <row r="125" spans="1:7" ht="31.8" hidden="1" thickBot="1" x14ac:dyDescent="0.35">
      <c r="A125" s="34" t="s">
        <v>157</v>
      </c>
      <c r="B125" s="35" t="s">
        <v>158</v>
      </c>
      <c r="C125" s="36"/>
      <c r="D125" s="14">
        <v>0</v>
      </c>
      <c r="E125" s="14">
        <v>0</v>
      </c>
      <c r="F125" s="14">
        <v>0</v>
      </c>
      <c r="G125" s="15">
        <v>0</v>
      </c>
    </row>
    <row r="126" spans="1:7" ht="31.8" hidden="1" thickBot="1" x14ac:dyDescent="0.35">
      <c r="A126" s="34" t="s">
        <v>159</v>
      </c>
      <c r="B126" s="35" t="s">
        <v>160</v>
      </c>
      <c r="C126" s="36" t="s">
        <v>17</v>
      </c>
      <c r="D126" s="14">
        <v>0</v>
      </c>
      <c r="E126" s="14">
        <v>0</v>
      </c>
      <c r="F126" s="14">
        <v>0</v>
      </c>
      <c r="G126" s="15">
        <v>0</v>
      </c>
    </row>
    <row r="127" spans="1:7" ht="31.8" thickBot="1" x14ac:dyDescent="0.35">
      <c r="A127" s="34" t="s">
        <v>161</v>
      </c>
      <c r="B127" s="35" t="s">
        <v>162</v>
      </c>
      <c r="C127" s="36" t="s">
        <v>17</v>
      </c>
      <c r="D127" s="14">
        <v>153700</v>
      </c>
      <c r="E127" s="14">
        <v>0</v>
      </c>
      <c r="F127" s="14">
        <v>155100</v>
      </c>
      <c r="G127" s="15">
        <v>156600</v>
      </c>
    </row>
    <row r="128" spans="1:7" ht="31.8" thickBot="1" x14ac:dyDescent="0.35">
      <c r="A128" s="29" t="s">
        <v>163</v>
      </c>
      <c r="B128" s="30" t="s">
        <v>164</v>
      </c>
      <c r="C128" s="31"/>
      <c r="D128" s="32">
        <f t="shared" ref="D128:G128" si="36">D129+D130+D133+D134+D135</f>
        <v>156800</v>
      </c>
      <c r="E128" s="32">
        <f t="shared" si="36"/>
        <v>32200</v>
      </c>
      <c r="F128" s="32">
        <f t="shared" si="36"/>
        <v>421800</v>
      </c>
      <c r="G128" s="33">
        <f t="shared" si="36"/>
        <v>411800</v>
      </c>
    </row>
    <row r="129" spans="1:7" ht="16.2" thickBot="1" x14ac:dyDescent="0.35">
      <c r="A129" s="34" t="s">
        <v>165</v>
      </c>
      <c r="B129" s="35" t="s">
        <v>166</v>
      </c>
      <c r="C129" s="36" t="s">
        <v>108</v>
      </c>
      <c r="D129" s="14">
        <v>32900</v>
      </c>
      <c r="E129" s="14">
        <v>32200</v>
      </c>
      <c r="F129" s="14">
        <v>32900</v>
      </c>
      <c r="G129" s="15">
        <v>32900</v>
      </c>
    </row>
    <row r="130" spans="1:7" ht="31.2" x14ac:dyDescent="0.3">
      <c r="A130" s="34" t="s">
        <v>167</v>
      </c>
      <c r="B130" s="35" t="s">
        <v>168</v>
      </c>
      <c r="C130" s="36"/>
      <c r="D130" s="37">
        <f t="shared" ref="D130:G130" si="37">SUM(D131:D132)</f>
        <v>23700</v>
      </c>
      <c r="E130" s="37">
        <f t="shared" si="37"/>
        <v>0</v>
      </c>
      <c r="F130" s="37">
        <f t="shared" si="37"/>
        <v>38700</v>
      </c>
      <c r="G130" s="38">
        <f t="shared" si="37"/>
        <v>38700</v>
      </c>
    </row>
    <row r="131" spans="1:7" x14ac:dyDescent="0.3">
      <c r="A131" s="39"/>
      <c r="B131" s="40"/>
      <c r="C131" s="41" t="s">
        <v>17</v>
      </c>
      <c r="D131" s="42">
        <v>5800</v>
      </c>
      <c r="E131" s="42">
        <v>0</v>
      </c>
      <c r="F131" s="42">
        <v>20800</v>
      </c>
      <c r="G131" s="43">
        <v>20800</v>
      </c>
    </row>
    <row r="132" spans="1:7" ht="16.2" thickBot="1" x14ac:dyDescent="0.35">
      <c r="A132" s="39"/>
      <c r="B132" s="40"/>
      <c r="C132" s="41" t="s">
        <v>18</v>
      </c>
      <c r="D132" s="42">
        <v>17900</v>
      </c>
      <c r="E132" s="42">
        <v>0</v>
      </c>
      <c r="F132" s="42">
        <v>17900</v>
      </c>
      <c r="G132" s="43">
        <v>17900</v>
      </c>
    </row>
    <row r="133" spans="1:7" ht="31.8" hidden="1" thickBot="1" x14ac:dyDescent="0.35">
      <c r="A133" s="34" t="s">
        <v>169</v>
      </c>
      <c r="B133" s="35" t="s">
        <v>170</v>
      </c>
      <c r="C133" s="36"/>
      <c r="D133" s="14">
        <v>0</v>
      </c>
      <c r="E133" s="14">
        <v>0</v>
      </c>
      <c r="F133" s="14">
        <v>0</v>
      </c>
      <c r="G133" s="15">
        <v>0</v>
      </c>
    </row>
    <row r="134" spans="1:7" ht="31.8" thickBot="1" x14ac:dyDescent="0.35">
      <c r="A134" s="34" t="s">
        <v>171</v>
      </c>
      <c r="B134" s="35" t="s">
        <v>172</v>
      </c>
      <c r="C134" s="36" t="s">
        <v>21</v>
      </c>
      <c r="D134" s="14">
        <v>200</v>
      </c>
      <c r="E134" s="14">
        <v>0</v>
      </c>
      <c r="F134" s="14">
        <v>200</v>
      </c>
      <c r="G134" s="15">
        <v>200</v>
      </c>
    </row>
    <row r="135" spans="1:7" ht="31.8" thickBot="1" x14ac:dyDescent="0.35">
      <c r="A135" s="34" t="s">
        <v>173</v>
      </c>
      <c r="B135" s="35" t="s">
        <v>174</v>
      </c>
      <c r="C135" s="36" t="s">
        <v>66</v>
      </c>
      <c r="D135" s="14">
        <v>100000</v>
      </c>
      <c r="E135" s="14">
        <v>0</v>
      </c>
      <c r="F135" s="14">
        <v>350000</v>
      </c>
      <c r="G135" s="15">
        <v>340000</v>
      </c>
    </row>
    <row r="136" spans="1:7" ht="31.8" thickBot="1" x14ac:dyDescent="0.35">
      <c r="A136" s="29" t="s">
        <v>175</v>
      </c>
      <c r="B136" s="30" t="s">
        <v>176</v>
      </c>
      <c r="C136" s="31"/>
      <c r="D136" s="32">
        <f t="shared" ref="D136:G136" si="38">SUM(D137:D137)</f>
        <v>15000</v>
      </c>
      <c r="E136" s="32">
        <f t="shared" si="38"/>
        <v>0</v>
      </c>
      <c r="F136" s="32">
        <f t="shared" si="38"/>
        <v>15000</v>
      </c>
      <c r="G136" s="33">
        <f t="shared" si="38"/>
        <v>15000</v>
      </c>
    </row>
    <row r="137" spans="1:7" ht="31.8" thickBot="1" x14ac:dyDescent="0.35">
      <c r="A137" s="34" t="s">
        <v>177</v>
      </c>
      <c r="B137" s="35" t="s">
        <v>178</v>
      </c>
      <c r="C137" s="36" t="s">
        <v>17</v>
      </c>
      <c r="D137" s="14">
        <v>15000</v>
      </c>
      <c r="E137" s="14">
        <v>0</v>
      </c>
      <c r="F137" s="14">
        <v>15000</v>
      </c>
      <c r="G137" s="15">
        <v>15000</v>
      </c>
    </row>
    <row r="138" spans="1:7" ht="31.8" thickBot="1" x14ac:dyDescent="0.35">
      <c r="A138" s="29" t="s">
        <v>179</v>
      </c>
      <c r="B138" s="30" t="s">
        <v>180</v>
      </c>
      <c r="C138" s="31"/>
      <c r="D138" s="32">
        <f t="shared" ref="D138:G138" si="39">SUM(D139:D139)</f>
        <v>27500</v>
      </c>
      <c r="E138" s="32">
        <f t="shared" si="39"/>
        <v>10000</v>
      </c>
      <c r="F138" s="32">
        <f t="shared" si="39"/>
        <v>27500</v>
      </c>
      <c r="G138" s="33">
        <f t="shared" si="39"/>
        <v>27500</v>
      </c>
    </row>
    <row r="139" spans="1:7" ht="16.2" thickBot="1" x14ac:dyDescent="0.35">
      <c r="A139" s="34" t="s">
        <v>181</v>
      </c>
      <c r="B139" s="35" t="s">
        <v>182</v>
      </c>
      <c r="C139" s="36" t="s">
        <v>17</v>
      </c>
      <c r="D139" s="14">
        <v>27500</v>
      </c>
      <c r="E139" s="14">
        <v>10000</v>
      </c>
      <c r="F139" s="14">
        <v>27500</v>
      </c>
      <c r="G139" s="15">
        <v>27500</v>
      </c>
    </row>
    <row r="140" spans="1:7" ht="31.8" thickBot="1" x14ac:dyDescent="0.35">
      <c r="A140" s="24" t="s">
        <v>183</v>
      </c>
      <c r="B140" s="25" t="s">
        <v>184</v>
      </c>
      <c r="C140" s="26"/>
      <c r="D140" s="27">
        <f t="shared" ref="D140:G140" si="40">D141+D149</f>
        <v>804800</v>
      </c>
      <c r="E140" s="27">
        <f t="shared" si="40"/>
        <v>1500</v>
      </c>
      <c r="F140" s="27">
        <f t="shared" si="40"/>
        <v>819900</v>
      </c>
      <c r="G140" s="28">
        <f t="shared" si="40"/>
        <v>352200</v>
      </c>
    </row>
    <row r="141" spans="1:7" ht="31.8" thickBot="1" x14ac:dyDescent="0.35">
      <c r="A141" s="29" t="s">
        <v>185</v>
      </c>
      <c r="B141" s="30" t="s">
        <v>186</v>
      </c>
      <c r="C141" s="31"/>
      <c r="D141" s="32">
        <f t="shared" ref="D141:G141" si="41">SUM(D142:D148)</f>
        <v>604600</v>
      </c>
      <c r="E141" s="32">
        <f t="shared" si="41"/>
        <v>1300</v>
      </c>
      <c r="F141" s="32">
        <f t="shared" si="41"/>
        <v>599100</v>
      </c>
      <c r="G141" s="33">
        <f t="shared" si="41"/>
        <v>131400</v>
      </c>
    </row>
    <row r="142" spans="1:7" ht="16.2" thickBot="1" x14ac:dyDescent="0.35">
      <c r="A142" s="34" t="s">
        <v>187</v>
      </c>
      <c r="B142" s="35" t="s">
        <v>188</v>
      </c>
      <c r="C142" s="36" t="s">
        <v>66</v>
      </c>
      <c r="D142" s="14">
        <v>400000</v>
      </c>
      <c r="E142" s="14">
        <v>0</v>
      </c>
      <c r="F142" s="14">
        <v>467700</v>
      </c>
      <c r="G142" s="15">
        <v>0</v>
      </c>
    </row>
    <row r="143" spans="1:7" ht="47.4" thickBot="1" x14ac:dyDescent="0.35">
      <c r="A143" s="63" t="s">
        <v>680</v>
      </c>
      <c r="B143" s="64" t="s">
        <v>681</v>
      </c>
      <c r="C143" s="65">
        <v>3305</v>
      </c>
      <c r="D143" s="66">
        <v>73200</v>
      </c>
      <c r="E143" s="66"/>
      <c r="F143" s="66"/>
      <c r="G143" s="67"/>
    </row>
    <row r="144" spans="1:7" ht="31.8" thickBot="1" x14ac:dyDescent="0.35">
      <c r="A144" s="34" t="s">
        <v>189</v>
      </c>
      <c r="B144" s="35" t="s">
        <v>190</v>
      </c>
      <c r="C144" s="36" t="s">
        <v>17</v>
      </c>
      <c r="D144" s="14">
        <v>68000</v>
      </c>
      <c r="E144" s="14">
        <v>0</v>
      </c>
      <c r="F144" s="14">
        <v>68000</v>
      </c>
      <c r="G144" s="15">
        <v>68000</v>
      </c>
    </row>
    <row r="145" spans="1:7" ht="31.8" thickBot="1" x14ac:dyDescent="0.35">
      <c r="A145" s="34" t="s">
        <v>191</v>
      </c>
      <c r="B145" s="35" t="s">
        <v>192</v>
      </c>
      <c r="C145" s="36" t="s">
        <v>17</v>
      </c>
      <c r="D145" s="14">
        <v>2000</v>
      </c>
      <c r="E145" s="14">
        <v>0</v>
      </c>
      <c r="F145" s="14">
        <v>2000</v>
      </c>
      <c r="G145" s="15">
        <v>2000</v>
      </c>
    </row>
    <row r="146" spans="1:7" ht="16.2" hidden="1" thickBot="1" x14ac:dyDescent="0.35">
      <c r="A146" s="34" t="s">
        <v>193</v>
      </c>
      <c r="B146" s="35" t="s">
        <v>194</v>
      </c>
      <c r="C146" s="36"/>
      <c r="D146" s="14">
        <v>0</v>
      </c>
      <c r="E146" s="14">
        <v>0</v>
      </c>
      <c r="F146" s="14">
        <v>0</v>
      </c>
      <c r="G146" s="15">
        <v>0</v>
      </c>
    </row>
    <row r="147" spans="1:7" ht="16.2" thickBot="1" x14ac:dyDescent="0.35">
      <c r="A147" s="34" t="s">
        <v>195</v>
      </c>
      <c r="B147" s="35" t="s">
        <v>196</v>
      </c>
      <c r="C147" s="36" t="s">
        <v>17</v>
      </c>
      <c r="D147" s="14">
        <v>60000</v>
      </c>
      <c r="E147" s="14">
        <v>0</v>
      </c>
      <c r="F147" s="14">
        <v>60000</v>
      </c>
      <c r="G147" s="15">
        <v>60000</v>
      </c>
    </row>
    <row r="148" spans="1:7" ht="31.8" thickBot="1" x14ac:dyDescent="0.35">
      <c r="A148" s="34" t="s">
        <v>197</v>
      </c>
      <c r="B148" s="35" t="s">
        <v>198</v>
      </c>
      <c r="C148" s="36" t="s">
        <v>108</v>
      </c>
      <c r="D148" s="14">
        <v>1400</v>
      </c>
      <c r="E148" s="14">
        <v>1300</v>
      </c>
      <c r="F148" s="14">
        <v>1400</v>
      </c>
      <c r="G148" s="15">
        <v>1400</v>
      </c>
    </row>
    <row r="149" spans="1:7" ht="31.8" thickBot="1" x14ac:dyDescent="0.35">
      <c r="A149" s="29" t="s">
        <v>199</v>
      </c>
      <c r="B149" s="30" t="s">
        <v>200</v>
      </c>
      <c r="C149" s="31"/>
      <c r="D149" s="32">
        <f t="shared" ref="D149:G149" si="42">D150+D153+D154+D155+D156+D159+D160+D161+D162</f>
        <v>200200</v>
      </c>
      <c r="E149" s="32">
        <f t="shared" si="42"/>
        <v>200</v>
      </c>
      <c r="F149" s="32">
        <f t="shared" si="42"/>
        <v>220800</v>
      </c>
      <c r="G149" s="33">
        <f t="shared" si="42"/>
        <v>220800</v>
      </c>
    </row>
    <row r="150" spans="1:7" x14ac:dyDescent="0.3">
      <c r="A150" s="34" t="s">
        <v>201</v>
      </c>
      <c r="B150" s="35" t="s">
        <v>202</v>
      </c>
      <c r="C150" s="36"/>
      <c r="D150" s="37">
        <f t="shared" ref="D150:G150" si="43">SUM(D151:D152)</f>
        <v>195600</v>
      </c>
      <c r="E150" s="37">
        <f t="shared" si="43"/>
        <v>0</v>
      </c>
      <c r="F150" s="37">
        <f t="shared" si="43"/>
        <v>195600</v>
      </c>
      <c r="G150" s="38">
        <f t="shared" si="43"/>
        <v>195600</v>
      </c>
    </row>
    <row r="151" spans="1:7" x14ac:dyDescent="0.3">
      <c r="A151" s="39"/>
      <c r="B151" s="40"/>
      <c r="C151" s="41" t="s">
        <v>17</v>
      </c>
      <c r="D151" s="42">
        <v>29200</v>
      </c>
      <c r="E151" s="42">
        <v>0</v>
      </c>
      <c r="F151" s="42">
        <v>29200</v>
      </c>
      <c r="G151" s="43">
        <v>29200</v>
      </c>
    </row>
    <row r="152" spans="1:7" ht="16.2" thickBot="1" x14ac:dyDescent="0.35">
      <c r="A152" s="39"/>
      <c r="B152" s="40"/>
      <c r="C152" s="41" t="s">
        <v>108</v>
      </c>
      <c r="D152" s="42">
        <v>166400</v>
      </c>
      <c r="E152" s="42">
        <v>0</v>
      </c>
      <c r="F152" s="42">
        <v>166400</v>
      </c>
      <c r="G152" s="43">
        <v>166400</v>
      </c>
    </row>
    <row r="153" spans="1:7" ht="16.2" thickBot="1" x14ac:dyDescent="0.35">
      <c r="A153" s="34" t="s">
        <v>203</v>
      </c>
      <c r="B153" s="35" t="s">
        <v>204</v>
      </c>
      <c r="C153" s="36"/>
      <c r="D153" s="14">
        <v>0</v>
      </c>
      <c r="E153" s="14">
        <v>0</v>
      </c>
      <c r="F153" s="14">
        <v>0</v>
      </c>
      <c r="G153" s="15">
        <v>0</v>
      </c>
    </row>
    <row r="154" spans="1:7" ht="16.2" thickBot="1" x14ac:dyDescent="0.35">
      <c r="A154" s="34" t="s">
        <v>205</v>
      </c>
      <c r="B154" s="35" t="s">
        <v>206</v>
      </c>
      <c r="C154" s="36" t="s">
        <v>17</v>
      </c>
      <c r="D154" s="14">
        <v>1000</v>
      </c>
      <c r="E154" s="14">
        <v>0</v>
      </c>
      <c r="F154" s="14">
        <v>0</v>
      </c>
      <c r="G154" s="15">
        <v>0</v>
      </c>
    </row>
    <row r="155" spans="1:7" ht="31.8" hidden="1" thickBot="1" x14ac:dyDescent="0.35">
      <c r="A155" s="34" t="s">
        <v>207</v>
      </c>
      <c r="B155" s="35" t="s">
        <v>208</v>
      </c>
      <c r="C155" s="36"/>
      <c r="D155" s="14">
        <v>0</v>
      </c>
      <c r="E155" s="14">
        <v>0</v>
      </c>
      <c r="F155" s="14">
        <v>0</v>
      </c>
      <c r="G155" s="15">
        <v>0</v>
      </c>
    </row>
    <row r="156" spans="1:7" ht="46.8" x14ac:dyDescent="0.3">
      <c r="A156" s="34" t="s">
        <v>209</v>
      </c>
      <c r="B156" s="35" t="s">
        <v>210</v>
      </c>
      <c r="C156" s="36"/>
      <c r="D156" s="37">
        <f t="shared" ref="D156:G156" si="44">SUM(D157:D158)</f>
        <v>600</v>
      </c>
      <c r="E156" s="37">
        <f t="shared" si="44"/>
        <v>200</v>
      </c>
      <c r="F156" s="37">
        <f t="shared" si="44"/>
        <v>200</v>
      </c>
      <c r="G156" s="38">
        <f t="shared" si="44"/>
        <v>200</v>
      </c>
    </row>
    <row r="157" spans="1:7" x14ac:dyDescent="0.3">
      <c r="A157" s="39"/>
      <c r="B157" s="40"/>
      <c r="C157" s="41" t="s">
        <v>66</v>
      </c>
      <c r="D157" s="42">
        <v>300</v>
      </c>
      <c r="E157" s="42">
        <v>100</v>
      </c>
      <c r="F157" s="42">
        <v>0</v>
      </c>
      <c r="G157" s="43">
        <v>0</v>
      </c>
    </row>
    <row r="158" spans="1:7" ht="16.2" thickBot="1" x14ac:dyDescent="0.35">
      <c r="A158" s="39"/>
      <c r="B158" s="40"/>
      <c r="C158" s="41" t="s">
        <v>147</v>
      </c>
      <c r="D158" s="42">
        <v>300</v>
      </c>
      <c r="E158" s="42">
        <v>100</v>
      </c>
      <c r="F158" s="42">
        <v>200</v>
      </c>
      <c r="G158" s="43">
        <v>200</v>
      </c>
    </row>
    <row r="159" spans="1:7" ht="47.4" hidden="1" thickBot="1" x14ac:dyDescent="0.35">
      <c r="A159" s="34" t="s">
        <v>211</v>
      </c>
      <c r="B159" s="35" t="s">
        <v>212</v>
      </c>
      <c r="C159" s="36"/>
      <c r="D159" s="14">
        <v>0</v>
      </c>
      <c r="E159" s="14">
        <v>0</v>
      </c>
      <c r="F159" s="14">
        <v>0</v>
      </c>
      <c r="G159" s="15">
        <v>0</v>
      </c>
    </row>
    <row r="160" spans="1:7" ht="16.2" hidden="1" thickBot="1" x14ac:dyDescent="0.35">
      <c r="A160" s="34" t="s">
        <v>213</v>
      </c>
      <c r="B160" s="35" t="s">
        <v>214</v>
      </c>
      <c r="C160" s="36"/>
      <c r="D160" s="14">
        <v>0</v>
      </c>
      <c r="E160" s="14">
        <v>0</v>
      </c>
      <c r="F160" s="14">
        <v>0</v>
      </c>
      <c r="G160" s="15">
        <v>0</v>
      </c>
    </row>
    <row r="161" spans="1:7" ht="31.8" hidden="1" thickBot="1" x14ac:dyDescent="0.35">
      <c r="A161" s="34" t="s">
        <v>215</v>
      </c>
      <c r="B161" s="35" t="s">
        <v>216</v>
      </c>
      <c r="C161" s="36"/>
      <c r="D161" s="14">
        <v>0</v>
      </c>
      <c r="E161" s="14">
        <v>0</v>
      </c>
      <c r="F161" s="14">
        <v>0</v>
      </c>
      <c r="G161" s="15">
        <v>0</v>
      </c>
    </row>
    <row r="162" spans="1:7" ht="31.8" thickBot="1" x14ac:dyDescent="0.35">
      <c r="A162" s="34" t="s">
        <v>217</v>
      </c>
      <c r="B162" s="35" t="s">
        <v>218</v>
      </c>
      <c r="C162" s="36" t="s">
        <v>66</v>
      </c>
      <c r="D162" s="14">
        <v>3000</v>
      </c>
      <c r="E162" s="14">
        <v>0</v>
      </c>
      <c r="F162" s="14">
        <v>25000</v>
      </c>
      <c r="G162" s="15">
        <v>25000</v>
      </c>
    </row>
    <row r="163" spans="1:7" ht="31.8" thickBot="1" x14ac:dyDescent="0.35">
      <c r="A163" s="24" t="s">
        <v>219</v>
      </c>
      <c r="B163" s="25" t="s">
        <v>220</v>
      </c>
      <c r="C163" s="26"/>
      <c r="D163" s="27">
        <f t="shared" ref="D163:G163" si="45">D164+D168</f>
        <v>64900</v>
      </c>
      <c r="E163" s="27">
        <f t="shared" si="45"/>
        <v>100</v>
      </c>
      <c r="F163" s="27">
        <f t="shared" si="45"/>
        <v>48800</v>
      </c>
      <c r="G163" s="28">
        <f t="shared" si="45"/>
        <v>47300</v>
      </c>
    </row>
    <row r="164" spans="1:7" ht="16.2" thickBot="1" x14ac:dyDescent="0.35">
      <c r="A164" s="29" t="s">
        <v>221</v>
      </c>
      <c r="B164" s="30" t="s">
        <v>86</v>
      </c>
      <c r="C164" s="31"/>
      <c r="D164" s="32">
        <f t="shared" ref="D164:G164" si="46">SUM(D165:D165)</f>
        <v>64900</v>
      </c>
      <c r="E164" s="32">
        <f t="shared" si="46"/>
        <v>100</v>
      </c>
      <c r="F164" s="32">
        <f t="shared" si="46"/>
        <v>48800</v>
      </c>
      <c r="G164" s="33">
        <f t="shared" si="46"/>
        <v>47300</v>
      </c>
    </row>
    <row r="165" spans="1:7" ht="31.2" x14ac:dyDescent="0.3">
      <c r="A165" s="34" t="s">
        <v>222</v>
      </c>
      <c r="B165" s="35" t="s">
        <v>223</v>
      </c>
      <c r="C165" s="36"/>
      <c r="D165" s="37">
        <f t="shared" ref="D165:G165" si="47">SUM(D166:D167)</f>
        <v>64900</v>
      </c>
      <c r="E165" s="37">
        <f t="shared" si="47"/>
        <v>100</v>
      </c>
      <c r="F165" s="37">
        <f t="shared" si="47"/>
        <v>48800</v>
      </c>
      <c r="G165" s="38">
        <f t="shared" si="47"/>
        <v>47300</v>
      </c>
    </row>
    <row r="166" spans="1:7" x14ac:dyDescent="0.3">
      <c r="A166" s="39"/>
      <c r="B166" s="40"/>
      <c r="C166" s="41" t="s">
        <v>17</v>
      </c>
      <c r="D166" s="42">
        <v>300</v>
      </c>
      <c r="E166" s="42">
        <v>100</v>
      </c>
      <c r="F166" s="42">
        <v>0</v>
      </c>
      <c r="G166" s="43">
        <v>0</v>
      </c>
    </row>
    <row r="167" spans="1:7" ht="16.2" thickBot="1" x14ac:dyDescent="0.35">
      <c r="A167" s="39"/>
      <c r="B167" s="40"/>
      <c r="C167" s="41" t="s">
        <v>89</v>
      </c>
      <c r="D167" s="42">
        <v>64600</v>
      </c>
      <c r="E167" s="42">
        <v>0</v>
      </c>
      <c r="F167" s="42">
        <v>48800</v>
      </c>
      <c r="G167" s="43">
        <v>47300</v>
      </c>
    </row>
    <row r="168" spans="1:7" ht="31.8" thickBot="1" x14ac:dyDescent="0.35">
      <c r="A168" s="29" t="s">
        <v>224</v>
      </c>
      <c r="B168" s="30" t="s">
        <v>225</v>
      </c>
      <c r="C168" s="31"/>
      <c r="D168" s="32">
        <f t="shared" ref="D168:G168" si="48">SUM(D169:D169)</f>
        <v>0</v>
      </c>
      <c r="E168" s="32">
        <f t="shared" si="48"/>
        <v>0</v>
      </c>
      <c r="F168" s="32">
        <f t="shared" si="48"/>
        <v>0</v>
      </c>
      <c r="G168" s="33">
        <f t="shared" si="48"/>
        <v>0</v>
      </c>
    </row>
    <row r="169" spans="1:7" ht="16.2" hidden="1" thickBot="1" x14ac:dyDescent="0.35">
      <c r="A169" s="34" t="s">
        <v>226</v>
      </c>
      <c r="B169" s="35" t="s">
        <v>56</v>
      </c>
      <c r="C169" s="36"/>
      <c r="D169" s="14">
        <v>0</v>
      </c>
      <c r="E169" s="14">
        <v>0</v>
      </c>
      <c r="F169" s="14">
        <v>0</v>
      </c>
      <c r="G169" s="15">
        <v>0</v>
      </c>
    </row>
    <row r="170" spans="1:7" ht="31.8" thickBot="1" x14ac:dyDescent="0.35">
      <c r="A170" s="19" t="s">
        <v>227</v>
      </c>
      <c r="B170" s="20" t="s">
        <v>228</v>
      </c>
      <c r="C170" s="21"/>
      <c r="D170" s="22">
        <f t="shared" ref="D170:G170" si="49">D171+D206+D221+D231+D244+D251+D257</f>
        <v>3052700</v>
      </c>
      <c r="E170" s="22">
        <f t="shared" si="49"/>
        <v>1360100</v>
      </c>
      <c r="F170" s="22">
        <f t="shared" si="49"/>
        <v>3105400</v>
      </c>
      <c r="G170" s="23">
        <f t="shared" si="49"/>
        <v>3197800</v>
      </c>
    </row>
    <row r="171" spans="1:7" ht="16.2" thickBot="1" x14ac:dyDescent="0.35">
      <c r="A171" s="24" t="s">
        <v>229</v>
      </c>
      <c r="B171" s="25" t="s">
        <v>230</v>
      </c>
      <c r="C171" s="26"/>
      <c r="D171" s="27">
        <f t="shared" ref="D171:G171" si="50">D172+D191</f>
        <v>2007200</v>
      </c>
      <c r="E171" s="27">
        <f t="shared" si="50"/>
        <v>1301100</v>
      </c>
      <c r="F171" s="27">
        <f t="shared" si="50"/>
        <v>1997700</v>
      </c>
      <c r="G171" s="28">
        <f t="shared" si="50"/>
        <v>1826700</v>
      </c>
    </row>
    <row r="172" spans="1:7" ht="31.8" thickBot="1" x14ac:dyDescent="0.35">
      <c r="A172" s="29" t="s">
        <v>231</v>
      </c>
      <c r="B172" s="30" t="s">
        <v>232</v>
      </c>
      <c r="C172" s="31"/>
      <c r="D172" s="32">
        <f t="shared" ref="D172:G172" si="51">D173+D178+D179+D180+D181+D185+D186+D190</f>
        <v>1772600</v>
      </c>
      <c r="E172" s="32">
        <f t="shared" si="51"/>
        <v>1301100</v>
      </c>
      <c r="F172" s="32">
        <f t="shared" si="51"/>
        <v>1802400</v>
      </c>
      <c r="G172" s="33">
        <f t="shared" si="51"/>
        <v>1776400</v>
      </c>
    </row>
    <row r="173" spans="1:7" ht="31.2" x14ac:dyDescent="0.3">
      <c r="A173" s="34" t="s">
        <v>233</v>
      </c>
      <c r="B173" s="35" t="s">
        <v>234</v>
      </c>
      <c r="C173" s="36"/>
      <c r="D173" s="37">
        <f t="shared" ref="D173:G173" si="52">SUM(D174:D177)</f>
        <v>851100</v>
      </c>
      <c r="E173" s="37">
        <f t="shared" si="52"/>
        <v>708300</v>
      </c>
      <c r="F173" s="37">
        <f t="shared" si="52"/>
        <v>852800</v>
      </c>
      <c r="G173" s="38">
        <f t="shared" si="52"/>
        <v>854900</v>
      </c>
    </row>
    <row r="174" spans="1:7" x14ac:dyDescent="0.3">
      <c r="A174" s="39"/>
      <c r="B174" s="40"/>
      <c r="C174" s="41" t="s">
        <v>17</v>
      </c>
      <c r="D174" s="42">
        <v>828400</v>
      </c>
      <c r="E174" s="42">
        <v>708300</v>
      </c>
      <c r="F174" s="42">
        <v>830500</v>
      </c>
      <c r="G174" s="43">
        <v>832600</v>
      </c>
    </row>
    <row r="175" spans="1:7" x14ac:dyDescent="0.3">
      <c r="A175" s="39"/>
      <c r="B175" s="40"/>
      <c r="C175" s="41" t="s">
        <v>19</v>
      </c>
      <c r="D175" s="42">
        <v>400</v>
      </c>
      <c r="E175" s="42">
        <v>0</v>
      </c>
      <c r="F175" s="42">
        <v>0</v>
      </c>
      <c r="G175" s="43">
        <v>0</v>
      </c>
    </row>
    <row r="176" spans="1:7" x14ac:dyDescent="0.3">
      <c r="A176" s="39"/>
      <c r="B176" s="40"/>
      <c r="C176" s="41" t="s">
        <v>18</v>
      </c>
      <c r="D176" s="42">
        <v>3500</v>
      </c>
      <c r="E176" s="42">
        <v>0</v>
      </c>
      <c r="F176" s="42">
        <v>3500</v>
      </c>
      <c r="G176" s="43">
        <v>3500</v>
      </c>
    </row>
    <row r="177" spans="1:7" ht="16.2" thickBot="1" x14ac:dyDescent="0.35">
      <c r="A177" s="39"/>
      <c r="B177" s="40"/>
      <c r="C177" s="41" t="s">
        <v>21</v>
      </c>
      <c r="D177" s="42">
        <v>18800</v>
      </c>
      <c r="E177" s="42">
        <v>0</v>
      </c>
      <c r="F177" s="42">
        <v>18800</v>
      </c>
      <c r="G177" s="43">
        <v>18800</v>
      </c>
    </row>
    <row r="178" spans="1:7" ht="16.2" hidden="1" thickBot="1" x14ac:dyDescent="0.35">
      <c r="A178" s="34" t="s">
        <v>235</v>
      </c>
      <c r="B178" s="35" t="s">
        <v>236</v>
      </c>
      <c r="C178" s="36"/>
      <c r="D178" s="14">
        <v>0</v>
      </c>
      <c r="E178" s="14">
        <v>0</v>
      </c>
      <c r="F178" s="14">
        <v>0</v>
      </c>
      <c r="G178" s="15">
        <v>0</v>
      </c>
    </row>
    <row r="179" spans="1:7" ht="16.2" thickBot="1" x14ac:dyDescent="0.35">
      <c r="A179" s="34" t="s">
        <v>237</v>
      </c>
      <c r="B179" s="35" t="s">
        <v>238</v>
      </c>
      <c r="C179" s="36"/>
      <c r="D179" s="14">
        <v>0</v>
      </c>
      <c r="E179" s="14">
        <v>0</v>
      </c>
      <c r="F179" s="14">
        <v>0</v>
      </c>
      <c r="G179" s="15">
        <v>0</v>
      </c>
    </row>
    <row r="180" spans="1:7" ht="16.2" thickBot="1" x14ac:dyDescent="0.35">
      <c r="A180" s="34" t="s">
        <v>239</v>
      </c>
      <c r="B180" s="35" t="s">
        <v>240</v>
      </c>
      <c r="C180" s="36" t="s">
        <v>17</v>
      </c>
      <c r="D180" s="14">
        <v>21700</v>
      </c>
      <c r="E180" s="14">
        <v>0</v>
      </c>
      <c r="F180" s="14">
        <v>21700</v>
      </c>
      <c r="G180" s="15">
        <v>21700</v>
      </c>
    </row>
    <row r="181" spans="1:7" ht="31.2" x14ac:dyDescent="0.3">
      <c r="A181" s="34" t="s">
        <v>241</v>
      </c>
      <c r="B181" s="35" t="s">
        <v>242</v>
      </c>
      <c r="C181" s="36"/>
      <c r="D181" s="37">
        <f t="shared" ref="D181:G181" si="53">SUM(D182:D184)</f>
        <v>585000</v>
      </c>
      <c r="E181" s="37">
        <f t="shared" si="53"/>
        <v>459200</v>
      </c>
      <c r="F181" s="37">
        <f t="shared" si="53"/>
        <v>586300</v>
      </c>
      <c r="G181" s="38">
        <f t="shared" si="53"/>
        <v>587800</v>
      </c>
    </row>
    <row r="182" spans="1:7" x14ac:dyDescent="0.3">
      <c r="A182" s="39"/>
      <c r="B182" s="40"/>
      <c r="C182" s="41" t="s">
        <v>19</v>
      </c>
      <c r="D182" s="42">
        <v>200</v>
      </c>
      <c r="E182" s="42">
        <v>0</v>
      </c>
      <c r="F182" s="42">
        <v>0</v>
      </c>
      <c r="G182" s="43">
        <v>0</v>
      </c>
    </row>
    <row r="183" spans="1:7" x14ac:dyDescent="0.3">
      <c r="A183" s="39"/>
      <c r="B183" s="40"/>
      <c r="C183" s="41" t="s">
        <v>18</v>
      </c>
      <c r="D183" s="42">
        <v>42700</v>
      </c>
      <c r="E183" s="42">
        <v>0</v>
      </c>
      <c r="F183" s="42">
        <v>42700</v>
      </c>
      <c r="G183" s="43">
        <v>42700</v>
      </c>
    </row>
    <row r="184" spans="1:7" ht="16.2" thickBot="1" x14ac:dyDescent="0.35">
      <c r="A184" s="39"/>
      <c r="B184" s="40"/>
      <c r="C184" s="41" t="s">
        <v>17</v>
      </c>
      <c r="D184" s="42">
        <v>542100</v>
      </c>
      <c r="E184" s="42">
        <v>459200</v>
      </c>
      <c r="F184" s="42">
        <v>543600</v>
      </c>
      <c r="G184" s="43">
        <v>545100</v>
      </c>
    </row>
    <row r="185" spans="1:7" ht="16.2" thickBot="1" x14ac:dyDescent="0.35">
      <c r="A185" s="34" t="s">
        <v>243</v>
      </c>
      <c r="B185" s="35" t="s">
        <v>244</v>
      </c>
      <c r="C185" s="36" t="s">
        <v>17</v>
      </c>
      <c r="D185" s="14">
        <v>22800</v>
      </c>
      <c r="E185" s="14">
        <v>0</v>
      </c>
      <c r="F185" s="14">
        <v>52800</v>
      </c>
      <c r="G185" s="15">
        <v>22800</v>
      </c>
    </row>
    <row r="186" spans="1:7" x14ac:dyDescent="0.3">
      <c r="A186" s="34" t="s">
        <v>245</v>
      </c>
      <c r="B186" s="35" t="s">
        <v>246</v>
      </c>
      <c r="C186" s="36"/>
      <c r="D186" s="37">
        <f t="shared" ref="D186:G186" si="54">SUM(D187:D189)</f>
        <v>159900</v>
      </c>
      <c r="E186" s="37">
        <f t="shared" si="54"/>
        <v>133600</v>
      </c>
      <c r="F186" s="37">
        <f t="shared" si="54"/>
        <v>156700</v>
      </c>
      <c r="G186" s="38">
        <f t="shared" si="54"/>
        <v>157100</v>
      </c>
    </row>
    <row r="187" spans="1:7" x14ac:dyDescent="0.3">
      <c r="A187" s="39"/>
      <c r="B187" s="40"/>
      <c r="C187" s="41" t="s">
        <v>17</v>
      </c>
      <c r="D187" s="42">
        <v>158900</v>
      </c>
      <c r="E187" s="42">
        <v>133600</v>
      </c>
      <c r="F187" s="42">
        <v>155900</v>
      </c>
      <c r="G187" s="43">
        <v>156300</v>
      </c>
    </row>
    <row r="188" spans="1:7" x14ac:dyDescent="0.3">
      <c r="A188" s="39"/>
      <c r="B188" s="40"/>
      <c r="C188" s="41" t="s">
        <v>19</v>
      </c>
      <c r="D188" s="42">
        <v>200</v>
      </c>
      <c r="E188" s="42">
        <v>0</v>
      </c>
      <c r="F188" s="42">
        <v>0</v>
      </c>
      <c r="G188" s="43">
        <v>0</v>
      </c>
    </row>
    <row r="189" spans="1:7" ht="16.2" thickBot="1" x14ac:dyDescent="0.35">
      <c r="A189" s="39"/>
      <c r="B189" s="40"/>
      <c r="C189" s="41" t="s">
        <v>18</v>
      </c>
      <c r="D189" s="42">
        <v>800</v>
      </c>
      <c r="E189" s="42">
        <v>0</v>
      </c>
      <c r="F189" s="42">
        <v>800</v>
      </c>
      <c r="G189" s="43">
        <v>800</v>
      </c>
    </row>
    <row r="190" spans="1:7" ht="38.25" customHeight="1" thickBot="1" x14ac:dyDescent="0.35">
      <c r="A190" s="34" t="s">
        <v>247</v>
      </c>
      <c r="B190" s="35" t="s">
        <v>248</v>
      </c>
      <c r="C190" s="36" t="s">
        <v>17</v>
      </c>
      <c r="D190" s="14">
        <v>132100</v>
      </c>
      <c r="E190" s="14">
        <v>0</v>
      </c>
      <c r="F190" s="14">
        <v>132100</v>
      </c>
      <c r="G190" s="15">
        <v>132100</v>
      </c>
    </row>
    <row r="191" spans="1:7" ht="31.8" thickBot="1" x14ac:dyDescent="0.35">
      <c r="A191" s="29" t="s">
        <v>249</v>
      </c>
      <c r="B191" s="30" t="s">
        <v>250</v>
      </c>
      <c r="C191" s="31"/>
      <c r="D191" s="32">
        <f t="shared" ref="D191:G191" si="55">D192+D194+D195+D196+D197+D198+D199+D200+D201+D202+D203+D204+D205</f>
        <v>234600</v>
      </c>
      <c r="E191" s="32">
        <f t="shared" si="55"/>
        <v>0</v>
      </c>
      <c r="F191" s="32">
        <f t="shared" si="55"/>
        <v>195300</v>
      </c>
      <c r="G191" s="33">
        <f t="shared" si="55"/>
        <v>50300</v>
      </c>
    </row>
    <row r="192" spans="1:7" x14ac:dyDescent="0.3">
      <c r="A192" s="34" t="s">
        <v>251</v>
      </c>
      <c r="B192" s="35" t="s">
        <v>252</v>
      </c>
      <c r="C192" s="36"/>
      <c r="D192" s="37">
        <f t="shared" ref="D192:G192" si="56">SUM(D193:D193)</f>
        <v>10500</v>
      </c>
      <c r="E192" s="37">
        <f t="shared" si="56"/>
        <v>0</v>
      </c>
      <c r="F192" s="37">
        <f t="shared" si="56"/>
        <v>10500</v>
      </c>
      <c r="G192" s="38">
        <f t="shared" si="56"/>
        <v>10500</v>
      </c>
    </row>
    <row r="193" spans="1:7" ht="16.2" thickBot="1" x14ac:dyDescent="0.35">
      <c r="A193" s="39"/>
      <c r="B193" s="40"/>
      <c r="C193" s="41" t="s">
        <v>17</v>
      </c>
      <c r="D193" s="42">
        <v>10500</v>
      </c>
      <c r="E193" s="42">
        <v>0</v>
      </c>
      <c r="F193" s="42">
        <v>10500</v>
      </c>
      <c r="G193" s="43">
        <v>10500</v>
      </c>
    </row>
    <row r="194" spans="1:7" ht="31.8" hidden="1" thickBot="1" x14ac:dyDescent="0.35">
      <c r="A194" s="34" t="s">
        <v>253</v>
      </c>
      <c r="B194" s="35" t="s">
        <v>254</v>
      </c>
      <c r="C194" s="36"/>
      <c r="D194" s="14">
        <v>0</v>
      </c>
      <c r="E194" s="14">
        <v>0</v>
      </c>
      <c r="F194" s="14">
        <v>0</v>
      </c>
      <c r="G194" s="15">
        <v>0</v>
      </c>
    </row>
    <row r="195" spans="1:7" ht="47.4" hidden="1" thickBot="1" x14ac:dyDescent="0.35">
      <c r="A195" s="34" t="s">
        <v>255</v>
      </c>
      <c r="B195" s="35" t="s">
        <v>256</v>
      </c>
      <c r="C195" s="36"/>
      <c r="D195" s="14">
        <v>0</v>
      </c>
      <c r="E195" s="14">
        <v>0</v>
      </c>
      <c r="F195" s="14">
        <v>0</v>
      </c>
      <c r="G195" s="15">
        <v>0</v>
      </c>
    </row>
    <row r="196" spans="1:7" ht="31.8" hidden="1" thickBot="1" x14ac:dyDescent="0.35">
      <c r="A196" s="34" t="s">
        <v>257</v>
      </c>
      <c r="B196" s="35" t="s">
        <v>258</v>
      </c>
      <c r="C196" s="36"/>
      <c r="D196" s="14">
        <v>0</v>
      </c>
      <c r="E196" s="14">
        <v>0</v>
      </c>
      <c r="F196" s="14">
        <v>0</v>
      </c>
      <c r="G196" s="15">
        <v>0</v>
      </c>
    </row>
    <row r="197" spans="1:7" ht="31.8" thickBot="1" x14ac:dyDescent="0.35">
      <c r="A197" s="34" t="s">
        <v>259</v>
      </c>
      <c r="B197" s="35" t="s">
        <v>260</v>
      </c>
      <c r="C197" s="36"/>
      <c r="D197" s="14">
        <v>0</v>
      </c>
      <c r="E197" s="14">
        <v>0</v>
      </c>
      <c r="F197" s="14">
        <v>0</v>
      </c>
      <c r="G197" s="15">
        <v>0</v>
      </c>
    </row>
    <row r="198" spans="1:7" ht="47.4" thickBot="1" x14ac:dyDescent="0.35">
      <c r="A198" s="34" t="s">
        <v>261</v>
      </c>
      <c r="B198" s="35" t="s">
        <v>262</v>
      </c>
      <c r="C198" s="36" t="s">
        <v>21</v>
      </c>
      <c r="D198" s="14">
        <v>27200</v>
      </c>
      <c r="E198" s="14">
        <v>0</v>
      </c>
      <c r="F198" s="14">
        <v>5000</v>
      </c>
      <c r="G198" s="15">
        <v>0</v>
      </c>
    </row>
    <row r="199" spans="1:7" ht="16.2" thickBot="1" x14ac:dyDescent="0.35">
      <c r="A199" s="34" t="s">
        <v>263</v>
      </c>
      <c r="B199" s="35" t="s">
        <v>264</v>
      </c>
      <c r="C199" s="36"/>
      <c r="D199" s="14">
        <v>0</v>
      </c>
      <c r="E199" s="14">
        <v>0</v>
      </c>
      <c r="F199" s="14">
        <v>0</v>
      </c>
      <c r="G199" s="15">
        <v>0</v>
      </c>
    </row>
    <row r="200" spans="1:7" ht="16.2" thickBot="1" x14ac:dyDescent="0.35">
      <c r="A200" s="34" t="s">
        <v>265</v>
      </c>
      <c r="B200" s="35" t="s">
        <v>266</v>
      </c>
      <c r="C200" s="36" t="s">
        <v>21</v>
      </c>
      <c r="D200" s="14">
        <v>12500</v>
      </c>
      <c r="E200" s="14">
        <v>0</v>
      </c>
      <c r="F200" s="14">
        <v>12000</v>
      </c>
      <c r="G200" s="15">
        <v>0</v>
      </c>
    </row>
    <row r="201" spans="1:7" ht="47.4" hidden="1" thickBot="1" x14ac:dyDescent="0.35">
      <c r="A201" s="34" t="s">
        <v>267</v>
      </c>
      <c r="B201" s="35" t="s">
        <v>268</v>
      </c>
      <c r="C201" s="36"/>
      <c r="D201" s="14">
        <v>0</v>
      </c>
      <c r="E201" s="14">
        <v>0</v>
      </c>
      <c r="F201" s="14">
        <v>0</v>
      </c>
      <c r="G201" s="15">
        <v>0</v>
      </c>
    </row>
    <row r="202" spans="1:7" ht="47.4" thickBot="1" x14ac:dyDescent="0.35">
      <c r="A202" s="34" t="s">
        <v>269</v>
      </c>
      <c r="B202" s="35" t="s">
        <v>270</v>
      </c>
      <c r="C202" s="36"/>
      <c r="D202" s="14">
        <v>0</v>
      </c>
      <c r="E202" s="14">
        <v>0</v>
      </c>
      <c r="F202" s="14">
        <v>0</v>
      </c>
      <c r="G202" s="15">
        <v>0</v>
      </c>
    </row>
    <row r="203" spans="1:7" ht="31.8" hidden="1" thickBot="1" x14ac:dyDescent="0.35">
      <c r="A203" s="34" t="s">
        <v>271</v>
      </c>
      <c r="B203" s="35" t="s">
        <v>272</v>
      </c>
      <c r="C203" s="36"/>
      <c r="D203" s="14">
        <v>0</v>
      </c>
      <c r="E203" s="14">
        <v>0</v>
      </c>
      <c r="F203" s="14">
        <v>0</v>
      </c>
      <c r="G203" s="15">
        <v>0</v>
      </c>
    </row>
    <row r="204" spans="1:7" ht="16.2" hidden="1" thickBot="1" x14ac:dyDescent="0.35">
      <c r="A204" s="34" t="s">
        <v>273</v>
      </c>
      <c r="B204" s="35" t="s">
        <v>56</v>
      </c>
      <c r="C204" s="36"/>
      <c r="D204" s="14">
        <v>0</v>
      </c>
      <c r="E204" s="14">
        <v>0</v>
      </c>
      <c r="F204" s="14">
        <v>0</v>
      </c>
      <c r="G204" s="15">
        <v>0</v>
      </c>
    </row>
    <row r="205" spans="1:7" ht="47.4" thickBot="1" x14ac:dyDescent="0.35">
      <c r="A205" s="34" t="s">
        <v>274</v>
      </c>
      <c r="B205" s="35" t="s">
        <v>650</v>
      </c>
      <c r="C205" s="36" t="s">
        <v>147</v>
      </c>
      <c r="D205" s="14">
        <v>184400</v>
      </c>
      <c r="E205" s="14">
        <v>0</v>
      </c>
      <c r="F205" s="14">
        <v>167800</v>
      </c>
      <c r="G205" s="15">
        <v>39800</v>
      </c>
    </row>
    <row r="206" spans="1:7" ht="28.5" customHeight="1" thickBot="1" x14ac:dyDescent="0.35">
      <c r="A206" s="24" t="s">
        <v>275</v>
      </c>
      <c r="B206" s="25" t="s">
        <v>276</v>
      </c>
      <c r="C206" s="26"/>
      <c r="D206" s="27">
        <f t="shared" ref="D206:G206" si="57">SUM(D207:D207)</f>
        <v>178300</v>
      </c>
      <c r="E206" s="27">
        <f t="shared" si="57"/>
        <v>0</v>
      </c>
      <c r="F206" s="27">
        <f t="shared" si="57"/>
        <v>244000</v>
      </c>
      <c r="G206" s="28">
        <f t="shared" si="57"/>
        <v>507000</v>
      </c>
    </row>
    <row r="207" spans="1:7" ht="16.2" thickBot="1" x14ac:dyDescent="0.35">
      <c r="A207" s="29" t="s">
        <v>277</v>
      </c>
      <c r="B207" s="30" t="s">
        <v>278</v>
      </c>
      <c r="C207" s="31"/>
      <c r="D207" s="32">
        <f t="shared" ref="D207:G207" si="58">SUM(D208:D220)</f>
        <v>178300</v>
      </c>
      <c r="E207" s="32">
        <f t="shared" si="58"/>
        <v>0</v>
      </c>
      <c r="F207" s="32">
        <f t="shared" si="58"/>
        <v>244000</v>
      </c>
      <c r="G207" s="33">
        <f t="shared" si="58"/>
        <v>507000</v>
      </c>
    </row>
    <row r="208" spans="1:7" ht="16.2" thickBot="1" x14ac:dyDescent="0.35">
      <c r="A208" s="34" t="s">
        <v>279</v>
      </c>
      <c r="B208" s="35" t="s">
        <v>280</v>
      </c>
      <c r="C208" s="36" t="s">
        <v>17</v>
      </c>
      <c r="D208" s="14">
        <v>45800</v>
      </c>
      <c r="E208" s="14">
        <v>0</v>
      </c>
      <c r="F208" s="14">
        <v>53000</v>
      </c>
      <c r="G208" s="15">
        <v>53000</v>
      </c>
    </row>
    <row r="209" spans="1:7" ht="31.8" hidden="1" thickBot="1" x14ac:dyDescent="0.35">
      <c r="A209" s="34" t="s">
        <v>281</v>
      </c>
      <c r="B209" s="35" t="s">
        <v>282</v>
      </c>
      <c r="C209" s="36"/>
      <c r="D209" s="14">
        <v>0</v>
      </c>
      <c r="E209" s="14">
        <v>0</v>
      </c>
      <c r="F209" s="14">
        <v>0</v>
      </c>
      <c r="G209" s="15">
        <v>0</v>
      </c>
    </row>
    <row r="210" spans="1:7" ht="16.2" thickBot="1" x14ac:dyDescent="0.35">
      <c r="A210" s="34" t="s">
        <v>283</v>
      </c>
      <c r="B210" s="35" t="s">
        <v>284</v>
      </c>
      <c r="C210" s="36"/>
      <c r="D210" s="14">
        <v>0</v>
      </c>
      <c r="E210" s="14">
        <v>0</v>
      </c>
      <c r="F210" s="14">
        <v>0</v>
      </c>
      <c r="G210" s="15">
        <v>0</v>
      </c>
    </row>
    <row r="211" spans="1:7" ht="78.599999999999994" hidden="1" thickBot="1" x14ac:dyDescent="0.35">
      <c r="A211" s="34" t="s">
        <v>285</v>
      </c>
      <c r="B211" s="35" t="s">
        <v>286</v>
      </c>
      <c r="C211" s="36"/>
      <c r="D211" s="14">
        <v>0</v>
      </c>
      <c r="E211" s="14">
        <v>0</v>
      </c>
      <c r="F211" s="14">
        <v>0</v>
      </c>
      <c r="G211" s="15">
        <v>0</v>
      </c>
    </row>
    <row r="212" spans="1:7" ht="31.8" hidden="1" thickBot="1" x14ac:dyDescent="0.35">
      <c r="A212" s="34" t="s">
        <v>287</v>
      </c>
      <c r="B212" s="35" t="s">
        <v>288</v>
      </c>
      <c r="C212" s="36"/>
      <c r="D212" s="14">
        <v>0</v>
      </c>
      <c r="E212" s="14">
        <v>0</v>
      </c>
      <c r="F212" s="14">
        <v>0</v>
      </c>
      <c r="G212" s="15">
        <v>0</v>
      </c>
    </row>
    <row r="213" spans="1:7" ht="31.8" thickBot="1" x14ac:dyDescent="0.35">
      <c r="A213" s="34" t="s">
        <v>289</v>
      </c>
      <c r="B213" s="35" t="s">
        <v>290</v>
      </c>
      <c r="C213" s="36" t="s">
        <v>66</v>
      </c>
      <c r="D213" s="14">
        <v>130000</v>
      </c>
      <c r="E213" s="14">
        <v>0</v>
      </c>
      <c r="F213" s="14">
        <v>187000</v>
      </c>
      <c r="G213" s="15">
        <v>450000</v>
      </c>
    </row>
    <row r="214" spans="1:7" ht="16.2" hidden="1" thickBot="1" x14ac:dyDescent="0.35">
      <c r="A214" s="34" t="s">
        <v>291</v>
      </c>
      <c r="B214" s="35" t="s">
        <v>292</v>
      </c>
      <c r="C214" s="36"/>
      <c r="D214" s="14">
        <v>0</v>
      </c>
      <c r="E214" s="14">
        <v>0</v>
      </c>
      <c r="F214" s="14">
        <v>0</v>
      </c>
      <c r="G214" s="15">
        <v>0</v>
      </c>
    </row>
    <row r="215" spans="1:7" ht="47.4" hidden="1" thickBot="1" x14ac:dyDescent="0.35">
      <c r="A215" s="34" t="s">
        <v>293</v>
      </c>
      <c r="B215" s="35" t="s">
        <v>294</v>
      </c>
      <c r="C215" s="36"/>
      <c r="D215" s="14">
        <v>0</v>
      </c>
      <c r="E215" s="14">
        <v>0</v>
      </c>
      <c r="F215" s="14">
        <v>0</v>
      </c>
      <c r="G215" s="15">
        <v>0</v>
      </c>
    </row>
    <row r="216" spans="1:7" ht="16.2" hidden="1" thickBot="1" x14ac:dyDescent="0.35">
      <c r="A216" s="34" t="s">
        <v>295</v>
      </c>
      <c r="B216" s="35" t="s">
        <v>296</v>
      </c>
      <c r="C216" s="36"/>
      <c r="D216" s="14">
        <v>0</v>
      </c>
      <c r="E216" s="14">
        <v>0</v>
      </c>
      <c r="F216" s="14">
        <v>0</v>
      </c>
      <c r="G216" s="15">
        <v>0</v>
      </c>
    </row>
    <row r="217" spans="1:7" ht="16.2" thickBot="1" x14ac:dyDescent="0.35">
      <c r="A217" s="34" t="s">
        <v>297</v>
      </c>
      <c r="B217" s="35" t="s">
        <v>298</v>
      </c>
      <c r="C217" s="36" t="s">
        <v>17</v>
      </c>
      <c r="D217" s="14">
        <v>2500</v>
      </c>
      <c r="E217" s="14">
        <v>0</v>
      </c>
      <c r="F217" s="14">
        <v>4000</v>
      </c>
      <c r="G217" s="15">
        <v>4000</v>
      </c>
    </row>
    <row r="218" spans="1:7" ht="47.4" hidden="1" thickBot="1" x14ac:dyDescent="0.35">
      <c r="A218" s="34" t="s">
        <v>299</v>
      </c>
      <c r="B218" s="35" t="s">
        <v>300</v>
      </c>
      <c r="C218" s="36"/>
      <c r="D218" s="14">
        <v>0</v>
      </c>
      <c r="E218" s="14">
        <v>0</v>
      </c>
      <c r="F218" s="14">
        <v>0</v>
      </c>
      <c r="G218" s="15">
        <v>0</v>
      </c>
    </row>
    <row r="219" spans="1:7" ht="31.8" hidden="1" thickBot="1" x14ac:dyDescent="0.35">
      <c r="A219" s="34" t="s">
        <v>301</v>
      </c>
      <c r="B219" s="35" t="s">
        <v>302</v>
      </c>
      <c r="C219" s="36"/>
      <c r="D219" s="14">
        <v>0</v>
      </c>
      <c r="E219" s="14">
        <v>0</v>
      </c>
      <c r="F219" s="14">
        <v>0</v>
      </c>
      <c r="G219" s="15">
        <v>0</v>
      </c>
    </row>
    <row r="220" spans="1:7" ht="31.8" hidden="1" thickBot="1" x14ac:dyDescent="0.35">
      <c r="A220" s="34" t="s">
        <v>303</v>
      </c>
      <c r="B220" s="35" t="s">
        <v>304</v>
      </c>
      <c r="C220" s="36"/>
      <c r="D220" s="14">
        <v>0</v>
      </c>
      <c r="E220" s="14">
        <v>0</v>
      </c>
      <c r="F220" s="14">
        <v>0</v>
      </c>
      <c r="G220" s="15">
        <v>0</v>
      </c>
    </row>
    <row r="221" spans="1:7" ht="31.8" thickBot="1" x14ac:dyDescent="0.35">
      <c r="A221" s="24" t="s">
        <v>305</v>
      </c>
      <c r="B221" s="25" t="s">
        <v>306</v>
      </c>
      <c r="C221" s="26"/>
      <c r="D221" s="27">
        <f t="shared" ref="D221:G221" si="59">SUM(D222:D222)</f>
        <v>21800</v>
      </c>
      <c r="E221" s="27">
        <f t="shared" si="59"/>
        <v>0</v>
      </c>
      <c r="F221" s="27">
        <f t="shared" si="59"/>
        <v>21900</v>
      </c>
      <c r="G221" s="28">
        <f t="shared" si="59"/>
        <v>22000</v>
      </c>
    </row>
    <row r="222" spans="1:7" ht="31.8" thickBot="1" x14ac:dyDescent="0.35">
      <c r="A222" s="29" t="s">
        <v>307</v>
      </c>
      <c r="B222" s="30" t="s">
        <v>308</v>
      </c>
      <c r="C222" s="31"/>
      <c r="D222" s="32">
        <f t="shared" ref="D222:G222" si="60">D223+D226+D227+D228+D229+D230</f>
        <v>21800</v>
      </c>
      <c r="E222" s="32">
        <f t="shared" si="60"/>
        <v>0</v>
      </c>
      <c r="F222" s="32">
        <f t="shared" si="60"/>
        <v>21900</v>
      </c>
      <c r="G222" s="33">
        <f t="shared" si="60"/>
        <v>22000</v>
      </c>
    </row>
    <row r="223" spans="1:7" ht="46.8" x14ac:dyDescent="0.3">
      <c r="A223" s="34" t="s">
        <v>309</v>
      </c>
      <c r="B223" s="35" t="s">
        <v>682</v>
      </c>
      <c r="C223" s="36"/>
      <c r="D223" s="37">
        <f t="shared" ref="D223:G223" si="61">SUM(D224:D225)</f>
        <v>4000</v>
      </c>
      <c r="E223" s="37">
        <f t="shared" si="61"/>
        <v>0</v>
      </c>
      <c r="F223" s="37">
        <f t="shared" si="61"/>
        <v>4100</v>
      </c>
      <c r="G223" s="38">
        <f t="shared" si="61"/>
        <v>4200</v>
      </c>
    </row>
    <row r="224" spans="1:7" x14ac:dyDescent="0.3">
      <c r="A224" s="39"/>
      <c r="B224" s="40"/>
      <c r="C224" s="41" t="s">
        <v>17</v>
      </c>
      <c r="D224" s="42">
        <v>3000</v>
      </c>
      <c r="E224" s="42">
        <v>0</v>
      </c>
      <c r="F224" s="42">
        <v>3100</v>
      </c>
      <c r="G224" s="43">
        <v>3200</v>
      </c>
    </row>
    <row r="225" spans="1:7" ht="16.2" thickBot="1" x14ac:dyDescent="0.35">
      <c r="A225" s="39"/>
      <c r="B225" s="40"/>
      <c r="C225" s="41" t="s">
        <v>18</v>
      </c>
      <c r="D225" s="42">
        <v>1000</v>
      </c>
      <c r="E225" s="42">
        <v>0</v>
      </c>
      <c r="F225" s="42">
        <v>1000</v>
      </c>
      <c r="G225" s="43">
        <v>1000</v>
      </c>
    </row>
    <row r="226" spans="1:7" ht="16.2" thickBot="1" x14ac:dyDescent="0.35">
      <c r="A226" s="34" t="s">
        <v>310</v>
      </c>
      <c r="B226" s="35" t="s">
        <v>311</v>
      </c>
      <c r="C226" s="36" t="s">
        <v>17</v>
      </c>
      <c r="D226" s="14">
        <v>11800</v>
      </c>
      <c r="E226" s="14">
        <v>0</v>
      </c>
      <c r="F226" s="14">
        <v>11800</v>
      </c>
      <c r="G226" s="15">
        <v>11800</v>
      </c>
    </row>
    <row r="227" spans="1:7" ht="39" hidden="1" customHeight="1" thickBot="1" x14ac:dyDescent="0.35">
      <c r="A227" s="34" t="s">
        <v>312</v>
      </c>
      <c r="B227" s="35" t="s">
        <v>313</v>
      </c>
      <c r="C227" s="36"/>
      <c r="D227" s="14">
        <v>0</v>
      </c>
      <c r="E227" s="14">
        <v>0</v>
      </c>
      <c r="F227" s="14">
        <v>0</v>
      </c>
      <c r="G227" s="15">
        <v>0</v>
      </c>
    </row>
    <row r="228" spans="1:7" ht="63" hidden="1" thickBot="1" x14ac:dyDescent="0.35">
      <c r="A228" s="34" t="s">
        <v>314</v>
      </c>
      <c r="B228" s="35" t="s">
        <v>315</v>
      </c>
      <c r="C228" s="36"/>
      <c r="D228" s="14">
        <v>0</v>
      </c>
      <c r="E228" s="14">
        <v>0</v>
      </c>
      <c r="F228" s="14">
        <v>0</v>
      </c>
      <c r="G228" s="15">
        <v>0</v>
      </c>
    </row>
    <row r="229" spans="1:7" ht="31.8" thickBot="1" x14ac:dyDescent="0.35">
      <c r="A229" s="34" t="s">
        <v>316</v>
      </c>
      <c r="B229" s="35" t="s">
        <v>317</v>
      </c>
      <c r="C229" s="36" t="s">
        <v>17</v>
      </c>
      <c r="D229" s="14">
        <v>6000</v>
      </c>
      <c r="E229" s="14">
        <v>0</v>
      </c>
      <c r="F229" s="14">
        <v>6000</v>
      </c>
      <c r="G229" s="15">
        <v>6000</v>
      </c>
    </row>
    <row r="230" spans="1:7" ht="31.8" hidden="1" thickBot="1" x14ac:dyDescent="0.35">
      <c r="A230" s="34" t="s">
        <v>318</v>
      </c>
      <c r="B230" s="35" t="s">
        <v>319</v>
      </c>
      <c r="C230" s="36"/>
      <c r="D230" s="14">
        <v>0</v>
      </c>
      <c r="E230" s="14">
        <v>0</v>
      </c>
      <c r="F230" s="14">
        <v>0</v>
      </c>
      <c r="G230" s="15">
        <v>0</v>
      </c>
    </row>
    <row r="231" spans="1:7" ht="33.75" customHeight="1" thickBot="1" x14ac:dyDescent="0.35">
      <c r="A231" s="24" t="s">
        <v>320</v>
      </c>
      <c r="B231" s="25" t="s">
        <v>321</v>
      </c>
      <c r="C231" s="26"/>
      <c r="D231" s="27">
        <f t="shared" ref="D231:G231" si="62">D232+D242</f>
        <v>227300</v>
      </c>
      <c r="E231" s="27">
        <f t="shared" si="62"/>
        <v>59000</v>
      </c>
      <c r="F231" s="27">
        <f t="shared" si="62"/>
        <v>223300</v>
      </c>
      <c r="G231" s="28">
        <f t="shared" si="62"/>
        <v>223600</v>
      </c>
    </row>
    <row r="232" spans="1:7" ht="45.75" customHeight="1" thickBot="1" x14ac:dyDescent="0.35">
      <c r="A232" s="29" t="s">
        <v>322</v>
      </c>
      <c r="B232" s="30" t="s">
        <v>323</v>
      </c>
      <c r="C232" s="31"/>
      <c r="D232" s="32">
        <f t="shared" ref="D232:G232" si="63">D233+D234+D235+D239+D240+D241</f>
        <v>226300</v>
      </c>
      <c r="E232" s="32">
        <f t="shared" si="63"/>
        <v>59000</v>
      </c>
      <c r="F232" s="32">
        <f t="shared" si="63"/>
        <v>222300</v>
      </c>
      <c r="G232" s="33">
        <f t="shared" si="63"/>
        <v>222600</v>
      </c>
    </row>
    <row r="233" spans="1:7" ht="31.8" hidden="1" thickBot="1" x14ac:dyDescent="0.35">
      <c r="A233" s="34" t="s">
        <v>324</v>
      </c>
      <c r="B233" s="35" t="s">
        <v>325</v>
      </c>
      <c r="C233" s="36"/>
      <c r="D233" s="14">
        <v>0</v>
      </c>
      <c r="E233" s="14">
        <v>0</v>
      </c>
      <c r="F233" s="14">
        <v>0</v>
      </c>
      <c r="G233" s="15">
        <v>0</v>
      </c>
    </row>
    <row r="234" spans="1:7" ht="31.8" hidden="1" thickBot="1" x14ac:dyDescent="0.35">
      <c r="A234" s="34" t="s">
        <v>326</v>
      </c>
      <c r="B234" s="35" t="s">
        <v>327</v>
      </c>
      <c r="C234" s="36"/>
      <c r="D234" s="14">
        <v>0</v>
      </c>
      <c r="E234" s="14">
        <v>0</v>
      </c>
      <c r="F234" s="14">
        <v>0</v>
      </c>
      <c r="G234" s="15">
        <v>0</v>
      </c>
    </row>
    <row r="235" spans="1:7" ht="31.2" x14ac:dyDescent="0.3">
      <c r="A235" s="34" t="s">
        <v>328</v>
      </c>
      <c r="B235" s="35" t="s">
        <v>329</v>
      </c>
      <c r="C235" s="36"/>
      <c r="D235" s="37">
        <f t="shared" ref="D235:G235" si="64">SUM(D236:D238)</f>
        <v>76900</v>
      </c>
      <c r="E235" s="37">
        <f t="shared" si="64"/>
        <v>59000</v>
      </c>
      <c r="F235" s="37">
        <f t="shared" si="64"/>
        <v>76900</v>
      </c>
      <c r="G235" s="38">
        <f t="shared" si="64"/>
        <v>77200</v>
      </c>
    </row>
    <row r="236" spans="1:7" x14ac:dyDescent="0.3">
      <c r="A236" s="39"/>
      <c r="B236" s="40"/>
      <c r="C236" s="41" t="s">
        <v>18</v>
      </c>
      <c r="D236" s="42">
        <v>4200</v>
      </c>
      <c r="E236" s="42">
        <v>0</v>
      </c>
      <c r="F236" s="42">
        <v>4200</v>
      </c>
      <c r="G236" s="43">
        <v>4200</v>
      </c>
    </row>
    <row r="237" spans="1:7" x14ac:dyDescent="0.3">
      <c r="A237" s="39"/>
      <c r="B237" s="40"/>
      <c r="C237" s="41" t="s">
        <v>19</v>
      </c>
      <c r="D237" s="42">
        <v>200</v>
      </c>
      <c r="E237" s="42">
        <v>0</v>
      </c>
      <c r="F237" s="42">
        <v>0</v>
      </c>
      <c r="G237" s="43">
        <v>0</v>
      </c>
    </row>
    <row r="238" spans="1:7" ht="16.2" thickBot="1" x14ac:dyDescent="0.35">
      <c r="A238" s="39"/>
      <c r="B238" s="40"/>
      <c r="C238" s="41" t="s">
        <v>17</v>
      </c>
      <c r="D238" s="42">
        <v>72500</v>
      </c>
      <c r="E238" s="42">
        <v>59000</v>
      </c>
      <c r="F238" s="42">
        <v>72700</v>
      </c>
      <c r="G238" s="43">
        <v>73000</v>
      </c>
    </row>
    <row r="239" spans="1:7" ht="16.2" thickBot="1" x14ac:dyDescent="0.35">
      <c r="A239" s="34" t="s">
        <v>330</v>
      </c>
      <c r="B239" s="35" t="s">
        <v>331</v>
      </c>
      <c r="C239" s="36" t="s">
        <v>17</v>
      </c>
      <c r="D239" s="14">
        <v>3000</v>
      </c>
      <c r="E239" s="14">
        <v>0</v>
      </c>
      <c r="F239" s="14">
        <v>3000</v>
      </c>
      <c r="G239" s="15">
        <v>3000</v>
      </c>
    </row>
    <row r="240" spans="1:7" ht="16.2" thickBot="1" x14ac:dyDescent="0.35">
      <c r="A240" s="34" t="s">
        <v>332</v>
      </c>
      <c r="B240" s="35" t="s">
        <v>333</v>
      </c>
      <c r="C240" s="36" t="s">
        <v>17</v>
      </c>
      <c r="D240" s="14">
        <v>141000</v>
      </c>
      <c r="E240" s="14">
        <v>0</v>
      </c>
      <c r="F240" s="14">
        <v>141000</v>
      </c>
      <c r="G240" s="15">
        <v>141000</v>
      </c>
    </row>
    <row r="241" spans="1:7" ht="16.2" thickBot="1" x14ac:dyDescent="0.35">
      <c r="A241" s="34" t="s">
        <v>334</v>
      </c>
      <c r="B241" s="35" t="s">
        <v>335</v>
      </c>
      <c r="C241" s="36" t="s">
        <v>17</v>
      </c>
      <c r="D241" s="14">
        <v>5400</v>
      </c>
      <c r="E241" s="14">
        <v>0</v>
      </c>
      <c r="F241" s="14">
        <v>1400</v>
      </c>
      <c r="G241" s="15">
        <v>1400</v>
      </c>
    </row>
    <row r="242" spans="1:7" ht="16.2" thickBot="1" x14ac:dyDescent="0.35">
      <c r="A242" s="29" t="s">
        <v>336</v>
      </c>
      <c r="B242" s="30" t="s">
        <v>337</v>
      </c>
      <c r="C242" s="31"/>
      <c r="D242" s="32">
        <f t="shared" ref="D242:G242" si="65">SUM(D243:D243)</f>
        <v>1000</v>
      </c>
      <c r="E242" s="32">
        <f t="shared" si="65"/>
        <v>0</v>
      </c>
      <c r="F242" s="32">
        <f t="shared" si="65"/>
        <v>1000</v>
      </c>
      <c r="G242" s="33">
        <f t="shared" si="65"/>
        <v>1000</v>
      </c>
    </row>
    <row r="243" spans="1:7" ht="16.2" thickBot="1" x14ac:dyDescent="0.35">
      <c r="A243" s="34" t="s">
        <v>338</v>
      </c>
      <c r="B243" s="35" t="s">
        <v>670</v>
      </c>
      <c r="C243" s="36" t="s">
        <v>17</v>
      </c>
      <c r="D243" s="14">
        <v>1000</v>
      </c>
      <c r="E243" s="14">
        <v>0</v>
      </c>
      <c r="F243" s="14">
        <v>1000</v>
      </c>
      <c r="G243" s="15">
        <v>1000</v>
      </c>
    </row>
    <row r="244" spans="1:7" ht="31.8" thickBot="1" x14ac:dyDescent="0.35">
      <c r="A244" s="24" t="s">
        <v>339</v>
      </c>
      <c r="B244" s="25" t="s">
        <v>340</v>
      </c>
      <c r="C244" s="26"/>
      <c r="D244" s="27">
        <f t="shared" ref="D244:G244" si="66">SUM(D245:D245)</f>
        <v>152600</v>
      </c>
      <c r="E244" s="27">
        <f t="shared" si="66"/>
        <v>0</v>
      </c>
      <c r="F244" s="27">
        <f t="shared" si="66"/>
        <v>153000</v>
      </c>
      <c r="G244" s="28">
        <f t="shared" si="66"/>
        <v>153000</v>
      </c>
    </row>
    <row r="245" spans="1:7" ht="31.8" thickBot="1" x14ac:dyDescent="0.35">
      <c r="A245" s="29" t="s">
        <v>341</v>
      </c>
      <c r="B245" s="30" t="s">
        <v>342</v>
      </c>
      <c r="C245" s="31"/>
      <c r="D245" s="32">
        <f t="shared" ref="D245:G245" si="67">SUM(D246:D250)</f>
        <v>152600</v>
      </c>
      <c r="E245" s="32">
        <f t="shared" si="67"/>
        <v>0</v>
      </c>
      <c r="F245" s="32">
        <f t="shared" si="67"/>
        <v>153000</v>
      </c>
      <c r="G245" s="33">
        <f t="shared" si="67"/>
        <v>153000</v>
      </c>
    </row>
    <row r="246" spans="1:7" ht="31.8" hidden="1" thickBot="1" x14ac:dyDescent="0.35">
      <c r="A246" s="34" t="s">
        <v>343</v>
      </c>
      <c r="B246" s="35" t="s">
        <v>344</v>
      </c>
      <c r="C246" s="36"/>
      <c r="D246" s="14">
        <v>0</v>
      </c>
      <c r="E246" s="14">
        <v>0</v>
      </c>
      <c r="F246" s="14">
        <v>0</v>
      </c>
      <c r="G246" s="15">
        <v>0</v>
      </c>
    </row>
    <row r="247" spans="1:7" ht="63" thickBot="1" x14ac:dyDescent="0.35">
      <c r="A247" s="34" t="s">
        <v>345</v>
      </c>
      <c r="B247" s="35" t="s">
        <v>683</v>
      </c>
      <c r="C247" s="36" t="s">
        <v>17</v>
      </c>
      <c r="D247" s="14">
        <v>78600</v>
      </c>
      <c r="E247" s="14">
        <v>0</v>
      </c>
      <c r="F247" s="14">
        <v>79000</v>
      </c>
      <c r="G247" s="15">
        <v>79000</v>
      </c>
    </row>
    <row r="248" spans="1:7" ht="16.2" thickBot="1" x14ac:dyDescent="0.35">
      <c r="A248" s="34" t="s">
        <v>346</v>
      </c>
      <c r="B248" s="35" t="s">
        <v>347</v>
      </c>
      <c r="C248" s="36" t="s">
        <v>17</v>
      </c>
      <c r="D248" s="14">
        <v>9000</v>
      </c>
      <c r="E248" s="14">
        <v>0</v>
      </c>
      <c r="F248" s="14">
        <v>9000</v>
      </c>
      <c r="G248" s="15">
        <v>9000</v>
      </c>
    </row>
    <row r="249" spans="1:7" ht="31.8" thickBot="1" x14ac:dyDescent="0.35">
      <c r="A249" s="34" t="s">
        <v>348</v>
      </c>
      <c r="B249" s="35" t="s">
        <v>349</v>
      </c>
      <c r="C249" s="36" t="s">
        <v>17</v>
      </c>
      <c r="D249" s="14">
        <v>5000</v>
      </c>
      <c r="E249" s="14">
        <v>0</v>
      </c>
      <c r="F249" s="14">
        <v>5000</v>
      </c>
      <c r="G249" s="15">
        <v>5000</v>
      </c>
    </row>
    <row r="250" spans="1:7" ht="16.2" thickBot="1" x14ac:dyDescent="0.35">
      <c r="A250" s="34" t="s">
        <v>350</v>
      </c>
      <c r="B250" s="35" t="s">
        <v>351</v>
      </c>
      <c r="C250" s="36" t="s">
        <v>17</v>
      </c>
      <c r="D250" s="14">
        <v>60000</v>
      </c>
      <c r="E250" s="14">
        <v>0</v>
      </c>
      <c r="F250" s="14">
        <v>60000</v>
      </c>
      <c r="G250" s="15">
        <v>60000</v>
      </c>
    </row>
    <row r="251" spans="1:7" ht="47.4" thickBot="1" x14ac:dyDescent="0.35">
      <c r="A251" s="24" t="s">
        <v>352</v>
      </c>
      <c r="B251" s="25" t="s">
        <v>353</v>
      </c>
      <c r="C251" s="26"/>
      <c r="D251" s="27">
        <f t="shared" ref="D251:G251" si="68">SUM(D252:D252)</f>
        <v>465500</v>
      </c>
      <c r="E251" s="27">
        <f t="shared" si="68"/>
        <v>0</v>
      </c>
      <c r="F251" s="27">
        <f t="shared" si="68"/>
        <v>465500</v>
      </c>
      <c r="G251" s="28">
        <f t="shared" si="68"/>
        <v>465500</v>
      </c>
    </row>
    <row r="252" spans="1:7" ht="16.2" thickBot="1" x14ac:dyDescent="0.35">
      <c r="A252" s="29" t="s">
        <v>354</v>
      </c>
      <c r="B252" s="30" t="s">
        <v>86</v>
      </c>
      <c r="C252" s="31"/>
      <c r="D252" s="32">
        <f t="shared" ref="D252:G252" si="69">D253+D256</f>
        <v>465500</v>
      </c>
      <c r="E252" s="32">
        <f t="shared" si="69"/>
        <v>0</v>
      </c>
      <c r="F252" s="32">
        <f t="shared" si="69"/>
        <v>465500</v>
      </c>
      <c r="G252" s="33">
        <f t="shared" si="69"/>
        <v>465500</v>
      </c>
    </row>
    <row r="253" spans="1:7" ht="31.2" x14ac:dyDescent="0.3">
      <c r="A253" s="34" t="s">
        <v>355</v>
      </c>
      <c r="B253" s="35" t="s">
        <v>223</v>
      </c>
      <c r="C253" s="36"/>
      <c r="D253" s="37">
        <f t="shared" ref="D253:G253" si="70">SUM(D254:D255)</f>
        <v>465500</v>
      </c>
      <c r="E253" s="37">
        <f t="shared" si="70"/>
        <v>0</v>
      </c>
      <c r="F253" s="37">
        <f t="shared" si="70"/>
        <v>465500</v>
      </c>
      <c r="G253" s="38">
        <f t="shared" si="70"/>
        <v>465500</v>
      </c>
    </row>
    <row r="254" spans="1:7" x14ac:dyDescent="0.3">
      <c r="A254" s="39"/>
      <c r="B254" s="40"/>
      <c r="C254" s="41" t="s">
        <v>89</v>
      </c>
      <c r="D254" s="42">
        <v>440200</v>
      </c>
      <c r="E254" s="42">
        <v>0</v>
      </c>
      <c r="F254" s="42">
        <v>440200</v>
      </c>
      <c r="G254" s="43">
        <v>440200</v>
      </c>
    </row>
    <row r="255" spans="1:7" ht="16.2" thickBot="1" x14ac:dyDescent="0.35">
      <c r="A255" s="39"/>
      <c r="B255" s="40"/>
      <c r="C255" s="41" t="s">
        <v>17</v>
      </c>
      <c r="D255" s="42">
        <v>25300</v>
      </c>
      <c r="E255" s="42">
        <v>0</v>
      </c>
      <c r="F255" s="42">
        <v>25300</v>
      </c>
      <c r="G255" s="43">
        <v>25300</v>
      </c>
    </row>
    <row r="256" spans="1:7" ht="16.2" thickBot="1" x14ac:dyDescent="0.35">
      <c r="A256" s="34" t="s">
        <v>356</v>
      </c>
      <c r="B256" s="35" t="s">
        <v>357</v>
      </c>
      <c r="C256" s="36"/>
      <c r="D256" s="14">
        <v>0</v>
      </c>
      <c r="E256" s="14">
        <v>0</v>
      </c>
      <c r="F256" s="14">
        <v>0</v>
      </c>
      <c r="G256" s="15">
        <v>0</v>
      </c>
    </row>
    <row r="257" spans="1:7" ht="47.4" thickBot="1" x14ac:dyDescent="0.35">
      <c r="A257" s="24" t="s">
        <v>358</v>
      </c>
      <c r="B257" s="25" t="s">
        <v>359</v>
      </c>
      <c r="C257" s="26"/>
      <c r="D257" s="27">
        <f t="shared" ref="D257:G258" si="71">SUM(D258:D258)</f>
        <v>0</v>
      </c>
      <c r="E257" s="27">
        <f t="shared" si="71"/>
        <v>0</v>
      </c>
      <c r="F257" s="27">
        <f t="shared" si="71"/>
        <v>0</v>
      </c>
      <c r="G257" s="28">
        <f t="shared" si="71"/>
        <v>0</v>
      </c>
    </row>
    <row r="258" spans="1:7" ht="49.5" customHeight="1" thickBot="1" x14ac:dyDescent="0.35">
      <c r="A258" s="29" t="s">
        <v>360</v>
      </c>
      <c r="B258" s="30" t="s">
        <v>361</v>
      </c>
      <c r="C258" s="31"/>
      <c r="D258" s="32">
        <f t="shared" si="71"/>
        <v>0</v>
      </c>
      <c r="E258" s="32">
        <f t="shared" si="71"/>
        <v>0</v>
      </c>
      <c r="F258" s="32">
        <f t="shared" si="71"/>
        <v>0</v>
      </c>
      <c r="G258" s="33">
        <f t="shared" si="71"/>
        <v>0</v>
      </c>
    </row>
    <row r="259" spans="1:7" ht="47.4" hidden="1" thickBot="1" x14ac:dyDescent="0.35">
      <c r="A259" s="34" t="s">
        <v>362</v>
      </c>
      <c r="B259" s="35" t="s">
        <v>363</v>
      </c>
      <c r="C259" s="36"/>
      <c r="D259" s="14">
        <v>0</v>
      </c>
      <c r="E259" s="14">
        <v>0</v>
      </c>
      <c r="F259" s="14">
        <v>0</v>
      </c>
      <c r="G259" s="15">
        <v>0</v>
      </c>
    </row>
    <row r="260" spans="1:7" ht="31.8" thickBot="1" x14ac:dyDescent="0.35">
      <c r="A260" s="19" t="s">
        <v>364</v>
      </c>
      <c r="B260" s="20" t="s">
        <v>365</v>
      </c>
      <c r="C260" s="21"/>
      <c r="D260" s="22">
        <f>D261+D310+D313+D324</f>
        <v>5220700</v>
      </c>
      <c r="E260" s="22">
        <f>E261+E310+E313+E324</f>
        <v>3550400</v>
      </c>
      <c r="F260" s="22">
        <f>F261+F310+F313+F324</f>
        <v>5233300</v>
      </c>
      <c r="G260" s="23">
        <f>G261+G310+G313+G324</f>
        <v>5228900</v>
      </c>
    </row>
    <row r="261" spans="1:7" ht="31.8" thickBot="1" x14ac:dyDescent="0.35">
      <c r="A261" s="24" t="s">
        <v>366</v>
      </c>
      <c r="B261" s="25" t="s">
        <v>367</v>
      </c>
      <c r="C261" s="26"/>
      <c r="D261" s="27">
        <f>D262+D282+D301+D306</f>
        <v>4465400</v>
      </c>
      <c r="E261" s="27">
        <f>E262+E282+E301+E306</f>
        <v>3550400</v>
      </c>
      <c r="F261" s="27">
        <f>F262+F282+F301+F306</f>
        <v>4520900</v>
      </c>
      <c r="G261" s="28">
        <f>G262+G282+G301+G306</f>
        <v>4544400</v>
      </c>
    </row>
    <row r="262" spans="1:7" ht="31.8" thickBot="1" x14ac:dyDescent="0.35">
      <c r="A262" s="29" t="s">
        <v>368</v>
      </c>
      <c r="B262" s="30" t="s">
        <v>369</v>
      </c>
      <c r="C262" s="31"/>
      <c r="D262" s="32">
        <f>D263+D266+D268+D269+D270+D271+D272+D276+D277+D278+D279+D280+D281</f>
        <v>3699300</v>
      </c>
      <c r="E262" s="32">
        <f>E263+E266+E268+E269+E270+E271+E272+E276+E277+E278+E279+E280+E281</f>
        <v>2970700</v>
      </c>
      <c r="F262" s="32">
        <f>F263+F266+F268+F269+F270+F271+F272+F276+F277+F278+F279+F280+F281</f>
        <v>3739900</v>
      </c>
      <c r="G262" s="33">
        <f>G263+G266+G268+G269+G270+G271+G272+G276+G277+G278+G279+G280+G281</f>
        <v>3747800</v>
      </c>
    </row>
    <row r="263" spans="1:7" x14ac:dyDescent="0.3">
      <c r="A263" s="34" t="s">
        <v>370</v>
      </c>
      <c r="B263" s="35" t="s">
        <v>371</v>
      </c>
      <c r="C263" s="36"/>
      <c r="D263" s="37">
        <f t="shared" ref="D263:G263" si="72">SUM(D264:D265)</f>
        <v>2181800</v>
      </c>
      <c r="E263" s="37">
        <f t="shared" si="72"/>
        <v>1721200</v>
      </c>
      <c r="F263" s="37">
        <f t="shared" si="72"/>
        <v>2207600</v>
      </c>
      <c r="G263" s="38">
        <f t="shared" si="72"/>
        <v>2207600</v>
      </c>
    </row>
    <row r="264" spans="1:7" x14ac:dyDescent="0.3">
      <c r="A264" s="39"/>
      <c r="B264" s="40"/>
      <c r="C264" s="41" t="s">
        <v>17</v>
      </c>
      <c r="D264" s="42">
        <v>2179600</v>
      </c>
      <c r="E264" s="42">
        <v>1721200</v>
      </c>
      <c r="F264" s="42">
        <v>2205400</v>
      </c>
      <c r="G264" s="43">
        <v>2205400</v>
      </c>
    </row>
    <row r="265" spans="1:7" ht="16.2" thickBot="1" x14ac:dyDescent="0.35">
      <c r="A265" s="39"/>
      <c r="B265" s="40"/>
      <c r="C265" s="41" t="s">
        <v>18</v>
      </c>
      <c r="D265" s="42">
        <v>2200</v>
      </c>
      <c r="E265" s="42">
        <v>0</v>
      </c>
      <c r="F265" s="42">
        <v>2200</v>
      </c>
      <c r="G265" s="43">
        <v>2200</v>
      </c>
    </row>
    <row r="266" spans="1:7" ht="31.8" thickBot="1" x14ac:dyDescent="0.35">
      <c r="A266" s="34" t="s">
        <v>372</v>
      </c>
      <c r="B266" s="35" t="s">
        <v>373</v>
      </c>
      <c r="C266" s="36" t="s">
        <v>17</v>
      </c>
      <c r="D266" s="14">
        <v>20000</v>
      </c>
      <c r="E266" s="14">
        <v>0</v>
      </c>
      <c r="F266" s="14">
        <v>23000</v>
      </c>
      <c r="G266" s="15">
        <v>25000</v>
      </c>
    </row>
    <row r="267" spans="1:7" ht="31.8" thickBot="1" x14ac:dyDescent="0.35">
      <c r="A267" s="34" t="s">
        <v>651</v>
      </c>
      <c r="B267" s="35" t="s">
        <v>652</v>
      </c>
      <c r="C267" s="36">
        <v>1102</v>
      </c>
      <c r="D267" s="14"/>
      <c r="E267" s="14"/>
      <c r="F267" s="14"/>
      <c r="G267" s="15"/>
    </row>
    <row r="268" spans="1:7" ht="16.2" hidden="1" thickBot="1" x14ac:dyDescent="0.35">
      <c r="A268" s="34" t="s">
        <v>374</v>
      </c>
      <c r="B268" s="35" t="s">
        <v>375</v>
      </c>
      <c r="C268" s="36"/>
      <c r="D268" s="14">
        <v>0</v>
      </c>
      <c r="E268" s="14">
        <v>0</v>
      </c>
      <c r="F268" s="14">
        <v>0</v>
      </c>
      <c r="G268" s="15">
        <v>0</v>
      </c>
    </row>
    <row r="269" spans="1:7" ht="31.8" hidden="1" thickBot="1" x14ac:dyDescent="0.35">
      <c r="A269" s="34" t="s">
        <v>376</v>
      </c>
      <c r="B269" s="35" t="s">
        <v>377</v>
      </c>
      <c r="C269" s="36"/>
      <c r="D269" s="14">
        <v>0</v>
      </c>
      <c r="E269" s="14">
        <v>0</v>
      </c>
      <c r="F269" s="14">
        <v>0</v>
      </c>
      <c r="G269" s="15">
        <v>0</v>
      </c>
    </row>
    <row r="270" spans="1:7" ht="31.8" thickBot="1" x14ac:dyDescent="0.35">
      <c r="A270" s="34" t="s">
        <v>378</v>
      </c>
      <c r="B270" s="35" t="s">
        <v>379</v>
      </c>
      <c r="C270" s="36" t="s">
        <v>17</v>
      </c>
      <c r="D270" s="14">
        <v>0</v>
      </c>
      <c r="E270" s="14">
        <v>0</v>
      </c>
      <c r="F270" s="14">
        <v>1000</v>
      </c>
      <c r="G270" s="15">
        <v>2000</v>
      </c>
    </row>
    <row r="271" spans="1:7" ht="16.2" thickBot="1" x14ac:dyDescent="0.35">
      <c r="A271" s="34" t="s">
        <v>380</v>
      </c>
      <c r="B271" s="35" t="s">
        <v>381</v>
      </c>
      <c r="C271" s="36"/>
      <c r="D271" s="14">
        <v>0</v>
      </c>
      <c r="E271" s="14">
        <v>0</v>
      </c>
      <c r="F271" s="14">
        <v>0</v>
      </c>
      <c r="G271" s="15">
        <v>0</v>
      </c>
    </row>
    <row r="272" spans="1:7" x14ac:dyDescent="0.3">
      <c r="A272" s="34" t="s">
        <v>382</v>
      </c>
      <c r="B272" s="35" t="s">
        <v>383</v>
      </c>
      <c r="C272" s="36"/>
      <c r="D272" s="37">
        <f t="shared" ref="D272:G272" si="73">SUM(D273:D275)</f>
        <v>808800</v>
      </c>
      <c r="E272" s="37">
        <f t="shared" si="73"/>
        <v>643500</v>
      </c>
      <c r="F272" s="37">
        <f t="shared" si="73"/>
        <v>808500</v>
      </c>
      <c r="G272" s="38">
        <f t="shared" si="73"/>
        <v>809300</v>
      </c>
    </row>
    <row r="273" spans="1:7" x14ac:dyDescent="0.3">
      <c r="A273" s="39"/>
      <c r="B273" s="40"/>
      <c r="C273" s="41" t="s">
        <v>17</v>
      </c>
      <c r="D273" s="42">
        <v>735300</v>
      </c>
      <c r="E273" s="42">
        <v>572100</v>
      </c>
      <c r="F273" s="42">
        <v>735000</v>
      </c>
      <c r="G273" s="43">
        <v>735800</v>
      </c>
    </row>
    <row r="274" spans="1:7" x14ac:dyDescent="0.3">
      <c r="A274" s="39"/>
      <c r="B274" s="40"/>
      <c r="C274" s="41" t="s">
        <v>108</v>
      </c>
      <c r="D274" s="42">
        <v>72500</v>
      </c>
      <c r="E274" s="42">
        <v>71400</v>
      </c>
      <c r="F274" s="42">
        <v>72500</v>
      </c>
      <c r="G274" s="43">
        <v>72500</v>
      </c>
    </row>
    <row r="275" spans="1:7" ht="16.2" thickBot="1" x14ac:dyDescent="0.35">
      <c r="A275" s="39"/>
      <c r="B275" s="40"/>
      <c r="C275" s="41" t="s">
        <v>18</v>
      </c>
      <c r="D275" s="42">
        <v>1000</v>
      </c>
      <c r="E275" s="42">
        <v>0</v>
      </c>
      <c r="F275" s="42">
        <v>1000</v>
      </c>
      <c r="G275" s="43">
        <v>1000</v>
      </c>
    </row>
    <row r="276" spans="1:7" ht="16.2" thickBot="1" x14ac:dyDescent="0.35">
      <c r="A276" s="34" t="s">
        <v>384</v>
      </c>
      <c r="B276" s="35" t="s">
        <v>385</v>
      </c>
      <c r="C276" s="36" t="s">
        <v>17</v>
      </c>
      <c r="D276" s="14">
        <v>551000</v>
      </c>
      <c r="E276" s="14">
        <v>527500</v>
      </c>
      <c r="F276" s="14">
        <v>558000</v>
      </c>
      <c r="G276" s="15">
        <v>558000</v>
      </c>
    </row>
    <row r="277" spans="1:7" ht="16.2" thickBot="1" x14ac:dyDescent="0.35">
      <c r="A277" s="34" t="s">
        <v>386</v>
      </c>
      <c r="B277" s="35" t="s">
        <v>387</v>
      </c>
      <c r="C277" s="36" t="s">
        <v>17</v>
      </c>
      <c r="D277" s="14">
        <v>81200</v>
      </c>
      <c r="E277" s="14">
        <v>76800</v>
      </c>
      <c r="F277" s="14">
        <v>81300</v>
      </c>
      <c r="G277" s="15">
        <v>81400</v>
      </c>
    </row>
    <row r="278" spans="1:7" ht="16.2" thickBot="1" x14ac:dyDescent="0.35">
      <c r="A278" s="34" t="s">
        <v>388</v>
      </c>
      <c r="B278" s="35" t="s">
        <v>389</v>
      </c>
      <c r="C278" s="36" t="s">
        <v>17</v>
      </c>
      <c r="D278" s="14">
        <v>24000</v>
      </c>
      <c r="E278" s="14">
        <v>0</v>
      </c>
      <c r="F278" s="14">
        <v>24000</v>
      </c>
      <c r="G278" s="15">
        <v>24000</v>
      </c>
    </row>
    <row r="279" spans="1:7" ht="16.2" thickBot="1" x14ac:dyDescent="0.35">
      <c r="A279" s="34" t="s">
        <v>390</v>
      </c>
      <c r="B279" s="35" t="s">
        <v>391</v>
      </c>
      <c r="C279" s="36" t="s">
        <v>17</v>
      </c>
      <c r="D279" s="14">
        <v>3000</v>
      </c>
      <c r="E279" s="14">
        <v>0</v>
      </c>
      <c r="F279" s="14">
        <v>3000</v>
      </c>
      <c r="G279" s="15">
        <v>3000</v>
      </c>
    </row>
    <row r="280" spans="1:7" ht="16.2" thickBot="1" x14ac:dyDescent="0.35">
      <c r="A280" s="34" t="s">
        <v>392</v>
      </c>
      <c r="B280" s="35" t="s">
        <v>393</v>
      </c>
      <c r="C280" s="36" t="s">
        <v>17</v>
      </c>
      <c r="D280" s="14">
        <v>2500</v>
      </c>
      <c r="E280" s="14">
        <v>1700</v>
      </c>
      <c r="F280" s="14">
        <v>2500</v>
      </c>
      <c r="G280" s="15">
        <v>2500</v>
      </c>
    </row>
    <row r="281" spans="1:7" ht="16.2" thickBot="1" x14ac:dyDescent="0.35">
      <c r="A281" s="34" t="s">
        <v>394</v>
      </c>
      <c r="B281" s="35" t="s">
        <v>395</v>
      </c>
      <c r="C281" s="36" t="s">
        <v>17</v>
      </c>
      <c r="D281" s="14">
        <v>27000</v>
      </c>
      <c r="E281" s="14">
        <v>0</v>
      </c>
      <c r="F281" s="14">
        <v>31000</v>
      </c>
      <c r="G281" s="15">
        <v>35000</v>
      </c>
    </row>
    <row r="282" spans="1:7" ht="31.8" thickBot="1" x14ac:dyDescent="0.35">
      <c r="A282" s="29" t="s">
        <v>396</v>
      </c>
      <c r="B282" s="30" t="s">
        <v>397</v>
      </c>
      <c r="C282" s="31"/>
      <c r="D282" s="32">
        <f t="shared" ref="D282:G282" si="74">SUM(D283:D300)</f>
        <v>314400</v>
      </c>
      <c r="E282" s="32">
        <f t="shared" si="74"/>
        <v>295400</v>
      </c>
      <c r="F282" s="32">
        <f t="shared" si="74"/>
        <v>314400</v>
      </c>
      <c r="G282" s="33">
        <f t="shared" si="74"/>
        <v>314400</v>
      </c>
    </row>
    <row r="283" spans="1:7" ht="31.8" thickBot="1" x14ac:dyDescent="0.35">
      <c r="A283" s="34" t="s">
        <v>398</v>
      </c>
      <c r="B283" s="35" t="s">
        <v>399</v>
      </c>
      <c r="C283" s="36" t="s">
        <v>108</v>
      </c>
      <c r="D283" s="14">
        <v>300</v>
      </c>
      <c r="E283" s="14">
        <v>300</v>
      </c>
      <c r="F283" s="14">
        <v>300</v>
      </c>
      <c r="G283" s="15">
        <v>300</v>
      </c>
    </row>
    <row r="284" spans="1:7" ht="16.2" thickBot="1" x14ac:dyDescent="0.35">
      <c r="A284" s="34" t="s">
        <v>400</v>
      </c>
      <c r="B284" s="35" t="s">
        <v>401</v>
      </c>
      <c r="C284" s="36" t="s">
        <v>108</v>
      </c>
      <c r="D284" s="14">
        <v>21800</v>
      </c>
      <c r="E284" s="14">
        <v>20400</v>
      </c>
      <c r="F284" s="14">
        <v>21800</v>
      </c>
      <c r="G284" s="15">
        <v>21800</v>
      </c>
    </row>
    <row r="285" spans="1:7" ht="16.2" thickBot="1" x14ac:dyDescent="0.35">
      <c r="A285" s="34" t="s">
        <v>402</v>
      </c>
      <c r="B285" s="35" t="s">
        <v>403</v>
      </c>
      <c r="C285" s="36"/>
      <c r="D285" s="14">
        <v>0</v>
      </c>
      <c r="E285" s="14">
        <v>0</v>
      </c>
      <c r="F285" s="14">
        <v>0</v>
      </c>
      <c r="G285" s="15">
        <v>0</v>
      </c>
    </row>
    <row r="286" spans="1:7" ht="16.2" thickBot="1" x14ac:dyDescent="0.35">
      <c r="A286" s="34" t="s">
        <v>404</v>
      </c>
      <c r="B286" s="35" t="s">
        <v>405</v>
      </c>
      <c r="C286" s="36" t="s">
        <v>108</v>
      </c>
      <c r="D286" s="14">
        <v>4300</v>
      </c>
      <c r="E286" s="14">
        <v>4200</v>
      </c>
      <c r="F286" s="14">
        <v>4300</v>
      </c>
      <c r="G286" s="15">
        <v>4300</v>
      </c>
    </row>
    <row r="287" spans="1:7" ht="45" customHeight="1" thickBot="1" x14ac:dyDescent="0.35">
      <c r="A287" s="34" t="s">
        <v>406</v>
      </c>
      <c r="B287" s="35" t="s">
        <v>407</v>
      </c>
      <c r="C287" s="36" t="s">
        <v>108</v>
      </c>
      <c r="D287" s="14">
        <v>1300</v>
      </c>
      <c r="E287" s="14">
        <v>1200</v>
      </c>
      <c r="F287" s="14">
        <v>1300</v>
      </c>
      <c r="G287" s="15">
        <v>1300</v>
      </c>
    </row>
    <row r="288" spans="1:7" ht="16.2" thickBot="1" x14ac:dyDescent="0.35">
      <c r="A288" s="34" t="s">
        <v>408</v>
      </c>
      <c r="B288" s="35" t="s">
        <v>409</v>
      </c>
      <c r="C288" s="36" t="s">
        <v>108</v>
      </c>
      <c r="D288" s="14">
        <v>11900</v>
      </c>
      <c r="E288" s="14">
        <v>10800</v>
      </c>
      <c r="F288" s="14">
        <v>11900</v>
      </c>
      <c r="G288" s="15">
        <v>11900</v>
      </c>
    </row>
    <row r="289" spans="1:7" ht="29.25" customHeight="1" thickBot="1" x14ac:dyDescent="0.35">
      <c r="A289" s="34" t="s">
        <v>410</v>
      </c>
      <c r="B289" s="35" t="s">
        <v>411</v>
      </c>
      <c r="C289" s="36" t="s">
        <v>108</v>
      </c>
      <c r="D289" s="14">
        <v>200</v>
      </c>
      <c r="E289" s="14">
        <v>200</v>
      </c>
      <c r="F289" s="14">
        <v>200</v>
      </c>
      <c r="G289" s="15">
        <v>200</v>
      </c>
    </row>
    <row r="290" spans="1:7" ht="31.8" thickBot="1" x14ac:dyDescent="0.35">
      <c r="A290" s="34" t="s">
        <v>412</v>
      </c>
      <c r="B290" s="35" t="s">
        <v>413</v>
      </c>
      <c r="C290" s="36" t="s">
        <v>108</v>
      </c>
      <c r="D290" s="14">
        <v>11000</v>
      </c>
      <c r="E290" s="14">
        <v>10500</v>
      </c>
      <c r="F290" s="14">
        <v>11000</v>
      </c>
      <c r="G290" s="15">
        <v>11000</v>
      </c>
    </row>
    <row r="291" spans="1:7" ht="16.2" thickBot="1" x14ac:dyDescent="0.35">
      <c r="A291" s="34" t="s">
        <v>414</v>
      </c>
      <c r="B291" s="35" t="s">
        <v>393</v>
      </c>
      <c r="C291" s="36" t="s">
        <v>108</v>
      </c>
      <c r="D291" s="14">
        <v>21700</v>
      </c>
      <c r="E291" s="14">
        <v>21400</v>
      </c>
      <c r="F291" s="14">
        <v>21700</v>
      </c>
      <c r="G291" s="15">
        <v>21700</v>
      </c>
    </row>
    <row r="292" spans="1:7" ht="31.8" thickBot="1" x14ac:dyDescent="0.35">
      <c r="A292" s="34" t="s">
        <v>415</v>
      </c>
      <c r="B292" s="35" t="s">
        <v>416</v>
      </c>
      <c r="C292" s="36" t="s">
        <v>108</v>
      </c>
      <c r="D292" s="14">
        <v>20800</v>
      </c>
      <c r="E292" s="14">
        <v>20500</v>
      </c>
      <c r="F292" s="14">
        <v>20800</v>
      </c>
      <c r="G292" s="15">
        <v>20800</v>
      </c>
    </row>
    <row r="293" spans="1:7" ht="16.2" thickBot="1" x14ac:dyDescent="0.35">
      <c r="A293" s="34" t="s">
        <v>417</v>
      </c>
      <c r="B293" s="35" t="s">
        <v>418</v>
      </c>
      <c r="C293" s="36"/>
      <c r="D293" s="14">
        <v>0</v>
      </c>
      <c r="E293" s="14">
        <v>0</v>
      </c>
      <c r="F293" s="14">
        <v>0</v>
      </c>
      <c r="G293" s="15">
        <v>0</v>
      </c>
    </row>
    <row r="294" spans="1:7" ht="16.2" thickBot="1" x14ac:dyDescent="0.35">
      <c r="A294" s="34" t="s">
        <v>419</v>
      </c>
      <c r="B294" s="35" t="s">
        <v>420</v>
      </c>
      <c r="C294" s="36"/>
      <c r="D294" s="14">
        <v>0</v>
      </c>
      <c r="E294" s="14">
        <v>0</v>
      </c>
      <c r="F294" s="14">
        <v>0</v>
      </c>
      <c r="G294" s="15">
        <v>0</v>
      </c>
    </row>
    <row r="295" spans="1:7" ht="16.2" thickBot="1" x14ac:dyDescent="0.35">
      <c r="A295" s="34" t="s">
        <v>421</v>
      </c>
      <c r="B295" s="35" t="s">
        <v>422</v>
      </c>
      <c r="C295" s="36" t="s">
        <v>108</v>
      </c>
      <c r="D295" s="14">
        <v>26900</v>
      </c>
      <c r="E295" s="14">
        <v>25300</v>
      </c>
      <c r="F295" s="14">
        <v>26900</v>
      </c>
      <c r="G295" s="15">
        <v>26900</v>
      </c>
    </row>
    <row r="296" spans="1:7" ht="31.8" thickBot="1" x14ac:dyDescent="0.35">
      <c r="A296" s="34" t="s">
        <v>423</v>
      </c>
      <c r="B296" s="35" t="s">
        <v>424</v>
      </c>
      <c r="C296" s="36" t="s">
        <v>108</v>
      </c>
      <c r="D296" s="14">
        <v>4000</v>
      </c>
      <c r="E296" s="14">
        <v>3500</v>
      </c>
      <c r="F296" s="14">
        <v>4000</v>
      </c>
      <c r="G296" s="15">
        <v>4000</v>
      </c>
    </row>
    <row r="297" spans="1:7" ht="31.8" thickBot="1" x14ac:dyDescent="0.35">
      <c r="A297" s="34" t="s">
        <v>425</v>
      </c>
      <c r="B297" s="35" t="s">
        <v>426</v>
      </c>
      <c r="C297" s="36" t="s">
        <v>108</v>
      </c>
      <c r="D297" s="14">
        <v>8000</v>
      </c>
      <c r="E297" s="14">
        <v>7900</v>
      </c>
      <c r="F297" s="14">
        <v>8000</v>
      </c>
      <c r="G297" s="15">
        <v>8000</v>
      </c>
    </row>
    <row r="298" spans="1:7" ht="16.2" thickBot="1" x14ac:dyDescent="0.35">
      <c r="A298" s="34" t="s">
        <v>427</v>
      </c>
      <c r="B298" s="35" t="s">
        <v>428</v>
      </c>
      <c r="C298" s="36" t="s">
        <v>108</v>
      </c>
      <c r="D298" s="14">
        <v>153200</v>
      </c>
      <c r="E298" s="14">
        <v>142500</v>
      </c>
      <c r="F298" s="14">
        <v>153200</v>
      </c>
      <c r="G298" s="15">
        <v>153200</v>
      </c>
    </row>
    <row r="299" spans="1:7" ht="16.2" thickBot="1" x14ac:dyDescent="0.35">
      <c r="A299" s="34" t="s">
        <v>429</v>
      </c>
      <c r="B299" s="35" t="s">
        <v>430</v>
      </c>
      <c r="C299" s="36" t="s">
        <v>108</v>
      </c>
      <c r="D299" s="14">
        <v>12600</v>
      </c>
      <c r="E299" s="14">
        <v>12300</v>
      </c>
      <c r="F299" s="14">
        <v>12600</v>
      </c>
      <c r="G299" s="15">
        <v>12600</v>
      </c>
    </row>
    <row r="300" spans="1:7" ht="16.2" thickBot="1" x14ac:dyDescent="0.35">
      <c r="A300" s="34" t="s">
        <v>431</v>
      </c>
      <c r="B300" s="35" t="s">
        <v>432</v>
      </c>
      <c r="C300" s="36" t="s">
        <v>108</v>
      </c>
      <c r="D300" s="14">
        <v>16400</v>
      </c>
      <c r="E300" s="14">
        <v>14400</v>
      </c>
      <c r="F300" s="14">
        <v>16400</v>
      </c>
      <c r="G300" s="15">
        <v>16400</v>
      </c>
    </row>
    <row r="301" spans="1:7" ht="31.8" thickBot="1" x14ac:dyDescent="0.35">
      <c r="A301" s="29" t="s">
        <v>433</v>
      </c>
      <c r="B301" s="30" t="s">
        <v>434</v>
      </c>
      <c r="C301" s="31"/>
      <c r="D301" s="32">
        <f>SUM(D302:D305)</f>
        <v>0</v>
      </c>
      <c r="E301" s="32">
        <f>SUM(E302:E305)</f>
        <v>0</v>
      </c>
      <c r="F301" s="32">
        <f>SUM(F302:F305)</f>
        <v>0</v>
      </c>
      <c r="G301" s="33">
        <f>SUM(G302:G305)</f>
        <v>0</v>
      </c>
    </row>
    <row r="302" spans="1:7" ht="16.2" thickBot="1" x14ac:dyDescent="0.35">
      <c r="A302" s="34" t="s">
        <v>435</v>
      </c>
      <c r="B302" s="35" t="s">
        <v>436</v>
      </c>
      <c r="C302" s="36"/>
      <c r="D302" s="14">
        <v>0</v>
      </c>
      <c r="E302" s="14">
        <v>0</v>
      </c>
      <c r="F302" s="14">
        <v>0</v>
      </c>
      <c r="G302" s="15">
        <v>0</v>
      </c>
    </row>
    <row r="303" spans="1:7" ht="16.2" thickBot="1" x14ac:dyDescent="0.35">
      <c r="A303" s="34" t="s">
        <v>437</v>
      </c>
      <c r="B303" s="35" t="s">
        <v>438</v>
      </c>
      <c r="C303" s="36"/>
      <c r="D303" s="14">
        <v>0</v>
      </c>
      <c r="E303" s="14">
        <v>0</v>
      </c>
      <c r="F303" s="14">
        <v>0</v>
      </c>
      <c r="G303" s="15">
        <v>0</v>
      </c>
    </row>
    <row r="304" spans="1:7" ht="31.8" thickBot="1" x14ac:dyDescent="0.35">
      <c r="A304" s="34" t="s">
        <v>439</v>
      </c>
      <c r="B304" s="35" t="s">
        <v>440</v>
      </c>
      <c r="C304" s="36"/>
      <c r="D304" s="14">
        <v>0</v>
      </c>
      <c r="E304" s="14">
        <v>0</v>
      </c>
      <c r="F304" s="14">
        <v>0</v>
      </c>
      <c r="G304" s="15">
        <v>0</v>
      </c>
    </row>
    <row r="305" spans="1:7" ht="31.8" thickBot="1" x14ac:dyDescent="0.35">
      <c r="A305" s="34" t="s">
        <v>441</v>
      </c>
      <c r="B305" s="35" t="s">
        <v>442</v>
      </c>
      <c r="C305" s="36"/>
      <c r="D305" s="14">
        <v>0</v>
      </c>
      <c r="E305" s="14">
        <v>0</v>
      </c>
      <c r="F305" s="14">
        <v>0</v>
      </c>
      <c r="G305" s="15">
        <v>0</v>
      </c>
    </row>
    <row r="306" spans="1:7" ht="31.8" thickBot="1" x14ac:dyDescent="0.35">
      <c r="A306" s="29" t="s">
        <v>443</v>
      </c>
      <c r="B306" s="30" t="s">
        <v>444</v>
      </c>
      <c r="C306" s="31"/>
      <c r="D306" s="32">
        <f t="shared" ref="D306:G306" si="75">SUM(D307:D309)</f>
        <v>451700</v>
      </c>
      <c r="E306" s="32">
        <f t="shared" si="75"/>
        <v>284300</v>
      </c>
      <c r="F306" s="32">
        <f t="shared" si="75"/>
        <v>466600</v>
      </c>
      <c r="G306" s="33">
        <f t="shared" si="75"/>
        <v>482200</v>
      </c>
    </row>
    <row r="307" spans="1:7" ht="16.2" thickBot="1" x14ac:dyDescent="0.35">
      <c r="A307" s="34" t="s">
        <v>445</v>
      </c>
      <c r="B307" s="35" t="s">
        <v>446</v>
      </c>
      <c r="C307" s="36" t="s">
        <v>17</v>
      </c>
      <c r="D307" s="14">
        <v>50000</v>
      </c>
      <c r="E307" s="14">
        <v>0</v>
      </c>
      <c r="F307" s="14">
        <v>50000</v>
      </c>
      <c r="G307" s="15">
        <v>50000</v>
      </c>
    </row>
    <row r="308" spans="1:7" ht="16.2" thickBot="1" x14ac:dyDescent="0.35">
      <c r="A308" s="34" t="s">
        <v>447</v>
      </c>
      <c r="B308" s="35" t="s">
        <v>56</v>
      </c>
      <c r="C308" s="36" t="s">
        <v>17</v>
      </c>
      <c r="D308" s="14">
        <v>100000</v>
      </c>
      <c r="E308" s="14">
        <v>0</v>
      </c>
      <c r="F308" s="14">
        <v>100000</v>
      </c>
      <c r="G308" s="15">
        <v>100000</v>
      </c>
    </row>
    <row r="309" spans="1:7" ht="31.8" thickBot="1" x14ac:dyDescent="0.35">
      <c r="A309" s="34" t="s">
        <v>448</v>
      </c>
      <c r="B309" s="35" t="s">
        <v>449</v>
      </c>
      <c r="C309" s="36" t="s">
        <v>17</v>
      </c>
      <c r="D309" s="14">
        <v>301700</v>
      </c>
      <c r="E309" s="14">
        <v>284300</v>
      </c>
      <c r="F309" s="14">
        <v>316600</v>
      </c>
      <c r="G309" s="15">
        <v>332200</v>
      </c>
    </row>
    <row r="310" spans="1:7" ht="16.2" thickBot="1" x14ac:dyDescent="0.35">
      <c r="A310" s="24" t="s">
        <v>450</v>
      </c>
      <c r="B310" s="25" t="s">
        <v>451</v>
      </c>
      <c r="C310" s="26"/>
      <c r="D310" s="27">
        <f t="shared" ref="D310:G311" si="76">SUM(D311:D311)</f>
        <v>622800</v>
      </c>
      <c r="E310" s="27">
        <f t="shared" si="76"/>
        <v>0</v>
      </c>
      <c r="F310" s="27">
        <f t="shared" si="76"/>
        <v>578400</v>
      </c>
      <c r="G310" s="28">
        <f t="shared" si="76"/>
        <v>549000</v>
      </c>
    </row>
    <row r="311" spans="1:7" ht="16.2" thickBot="1" x14ac:dyDescent="0.35">
      <c r="A311" s="29" t="s">
        <v>452</v>
      </c>
      <c r="B311" s="30" t="s">
        <v>453</v>
      </c>
      <c r="C311" s="31"/>
      <c r="D311" s="32">
        <f t="shared" si="76"/>
        <v>622800</v>
      </c>
      <c r="E311" s="32">
        <f t="shared" si="76"/>
        <v>0</v>
      </c>
      <c r="F311" s="32">
        <f t="shared" si="76"/>
        <v>578400</v>
      </c>
      <c r="G311" s="33">
        <f t="shared" si="76"/>
        <v>549000</v>
      </c>
    </row>
    <row r="312" spans="1:7" ht="31.8" thickBot="1" x14ac:dyDescent="0.35">
      <c r="A312" s="34" t="s">
        <v>454</v>
      </c>
      <c r="B312" s="35" t="s">
        <v>455</v>
      </c>
      <c r="C312" s="36" t="s">
        <v>17</v>
      </c>
      <c r="D312" s="14">
        <v>622800</v>
      </c>
      <c r="E312" s="14">
        <v>0</v>
      </c>
      <c r="F312" s="14">
        <v>578400</v>
      </c>
      <c r="G312" s="15">
        <v>549000</v>
      </c>
    </row>
    <row r="313" spans="1:7" ht="29.25" customHeight="1" thickBot="1" x14ac:dyDescent="0.35">
      <c r="A313" s="24" t="s">
        <v>456</v>
      </c>
      <c r="B313" s="25" t="s">
        <v>457</v>
      </c>
      <c r="C313" s="26"/>
      <c r="D313" s="27">
        <f t="shared" ref="D313:G313" si="77">D314+D322</f>
        <v>112500</v>
      </c>
      <c r="E313" s="27">
        <f t="shared" si="77"/>
        <v>0</v>
      </c>
      <c r="F313" s="27">
        <f t="shared" si="77"/>
        <v>114000</v>
      </c>
      <c r="G313" s="28">
        <f t="shared" si="77"/>
        <v>115500</v>
      </c>
    </row>
    <row r="314" spans="1:7" ht="31.8" thickBot="1" x14ac:dyDescent="0.35">
      <c r="A314" s="29" t="s">
        <v>458</v>
      </c>
      <c r="B314" s="30" t="s">
        <v>459</v>
      </c>
      <c r="C314" s="31"/>
      <c r="D314" s="32">
        <f t="shared" ref="D314:G314" si="78">D315+D318+D319+D320+D321</f>
        <v>112500</v>
      </c>
      <c r="E314" s="32">
        <f t="shared" si="78"/>
        <v>0</v>
      </c>
      <c r="F314" s="32">
        <f t="shared" si="78"/>
        <v>114000</v>
      </c>
      <c r="G314" s="33">
        <f t="shared" si="78"/>
        <v>115500</v>
      </c>
    </row>
    <row r="315" spans="1:7" x14ac:dyDescent="0.3">
      <c r="A315" s="34" t="s">
        <v>460</v>
      </c>
      <c r="B315" s="35" t="s">
        <v>461</v>
      </c>
      <c r="C315" s="36"/>
      <c r="D315" s="37">
        <f t="shared" ref="D315:G315" si="79">SUM(D316:D317)</f>
        <v>97000</v>
      </c>
      <c r="E315" s="37">
        <f t="shared" si="79"/>
        <v>0</v>
      </c>
      <c r="F315" s="37">
        <f t="shared" si="79"/>
        <v>97000</v>
      </c>
      <c r="G315" s="38">
        <f t="shared" si="79"/>
        <v>97000</v>
      </c>
    </row>
    <row r="316" spans="1:7" x14ac:dyDescent="0.3">
      <c r="A316" s="39"/>
      <c r="B316" s="40"/>
      <c r="C316" s="41" t="s">
        <v>17</v>
      </c>
      <c r="D316" s="42">
        <v>87000</v>
      </c>
      <c r="E316" s="42">
        <v>0</v>
      </c>
      <c r="F316" s="42">
        <v>87000</v>
      </c>
      <c r="G316" s="43">
        <v>87000</v>
      </c>
    </row>
    <row r="317" spans="1:7" ht="16.2" thickBot="1" x14ac:dyDescent="0.35">
      <c r="A317" s="39"/>
      <c r="B317" s="40"/>
      <c r="C317" s="41" t="s">
        <v>21</v>
      </c>
      <c r="D317" s="42">
        <v>10000</v>
      </c>
      <c r="E317" s="42">
        <v>0</v>
      </c>
      <c r="F317" s="42">
        <v>10000</v>
      </c>
      <c r="G317" s="43">
        <v>10000</v>
      </c>
    </row>
    <row r="318" spans="1:7" ht="16.2" thickBot="1" x14ac:dyDescent="0.35">
      <c r="A318" s="34" t="s">
        <v>462</v>
      </c>
      <c r="B318" s="35" t="s">
        <v>463</v>
      </c>
      <c r="C318" s="36" t="s">
        <v>17</v>
      </c>
      <c r="D318" s="14">
        <v>15500</v>
      </c>
      <c r="E318" s="14">
        <v>0</v>
      </c>
      <c r="F318" s="14">
        <v>17000</v>
      </c>
      <c r="G318" s="15">
        <v>18500</v>
      </c>
    </row>
    <row r="319" spans="1:7" ht="47.4" hidden="1" thickBot="1" x14ac:dyDescent="0.35">
      <c r="A319" s="34" t="s">
        <v>464</v>
      </c>
      <c r="B319" s="35" t="s">
        <v>465</v>
      </c>
      <c r="C319" s="36"/>
      <c r="D319" s="14">
        <v>0</v>
      </c>
      <c r="E319" s="14">
        <v>0</v>
      </c>
      <c r="F319" s="14">
        <v>0</v>
      </c>
      <c r="G319" s="15">
        <v>0</v>
      </c>
    </row>
    <row r="320" spans="1:7" ht="31.8" hidden="1" thickBot="1" x14ac:dyDescent="0.35">
      <c r="A320" s="34" t="s">
        <v>466</v>
      </c>
      <c r="B320" s="35" t="s">
        <v>467</v>
      </c>
      <c r="C320" s="36"/>
      <c r="D320" s="14">
        <v>0</v>
      </c>
      <c r="E320" s="14">
        <v>0</v>
      </c>
      <c r="F320" s="14">
        <v>0</v>
      </c>
      <c r="G320" s="15">
        <v>0</v>
      </c>
    </row>
    <row r="321" spans="1:7" ht="47.4" hidden="1" thickBot="1" x14ac:dyDescent="0.35">
      <c r="A321" s="34" t="s">
        <v>468</v>
      </c>
      <c r="B321" s="35" t="s">
        <v>469</v>
      </c>
      <c r="C321" s="36"/>
      <c r="D321" s="14">
        <v>0</v>
      </c>
      <c r="E321" s="14">
        <v>0</v>
      </c>
      <c r="F321" s="14">
        <v>0</v>
      </c>
      <c r="G321" s="15">
        <v>0</v>
      </c>
    </row>
    <row r="322" spans="1:7" ht="16.2" thickBot="1" x14ac:dyDescent="0.35">
      <c r="A322" s="29" t="s">
        <v>470</v>
      </c>
      <c r="B322" s="30" t="s">
        <v>471</v>
      </c>
      <c r="C322" s="31"/>
      <c r="D322" s="32">
        <f t="shared" ref="D322:G322" si="80">SUM(D323:D323)</f>
        <v>0</v>
      </c>
      <c r="E322" s="32">
        <f t="shared" si="80"/>
        <v>0</v>
      </c>
      <c r="F322" s="32">
        <f t="shared" si="80"/>
        <v>0</v>
      </c>
      <c r="G322" s="33">
        <f t="shared" si="80"/>
        <v>0</v>
      </c>
    </row>
    <row r="323" spans="1:7" ht="31.8" thickBot="1" x14ac:dyDescent="0.35">
      <c r="A323" s="34" t="s">
        <v>472</v>
      </c>
      <c r="B323" s="35" t="s">
        <v>473</v>
      </c>
      <c r="C323" s="36"/>
      <c r="D323" s="14">
        <v>0</v>
      </c>
      <c r="E323" s="14">
        <v>0</v>
      </c>
      <c r="F323" s="14">
        <v>0</v>
      </c>
      <c r="G323" s="15">
        <v>0</v>
      </c>
    </row>
    <row r="324" spans="1:7" ht="31.8" thickBot="1" x14ac:dyDescent="0.35">
      <c r="A324" s="24" t="s">
        <v>474</v>
      </c>
      <c r="B324" s="25" t="s">
        <v>475</v>
      </c>
      <c r="C324" s="26"/>
      <c r="D324" s="27">
        <f t="shared" ref="D324:G324" si="81">SUM(D325:D325)</f>
        <v>20000</v>
      </c>
      <c r="E324" s="27">
        <f t="shared" si="81"/>
        <v>0</v>
      </c>
      <c r="F324" s="27">
        <f t="shared" si="81"/>
        <v>20000</v>
      </c>
      <c r="G324" s="28">
        <f t="shared" si="81"/>
        <v>20000</v>
      </c>
    </row>
    <row r="325" spans="1:7" ht="31.8" thickBot="1" x14ac:dyDescent="0.35">
      <c r="A325" s="29" t="s">
        <v>476</v>
      </c>
      <c r="B325" s="30" t="s">
        <v>477</v>
      </c>
      <c r="C325" s="31"/>
      <c r="D325" s="32">
        <f t="shared" ref="D325:G325" si="82">SUM(D326:D327)</f>
        <v>20000</v>
      </c>
      <c r="E325" s="32">
        <f t="shared" si="82"/>
        <v>0</v>
      </c>
      <c r="F325" s="32">
        <f t="shared" si="82"/>
        <v>20000</v>
      </c>
      <c r="G325" s="33">
        <f t="shared" si="82"/>
        <v>20000</v>
      </c>
    </row>
    <row r="326" spans="1:7" ht="31.8" thickBot="1" x14ac:dyDescent="0.35">
      <c r="A326" s="34" t="s">
        <v>478</v>
      </c>
      <c r="B326" s="35" t="s">
        <v>479</v>
      </c>
      <c r="C326" s="36" t="s">
        <v>17</v>
      </c>
      <c r="D326" s="14">
        <v>20000</v>
      </c>
      <c r="E326" s="14">
        <v>0</v>
      </c>
      <c r="F326" s="14">
        <v>20000</v>
      </c>
      <c r="G326" s="15">
        <v>20000</v>
      </c>
    </row>
    <row r="327" spans="1:7" ht="31.8" thickBot="1" x14ac:dyDescent="0.35">
      <c r="A327" s="34" t="s">
        <v>480</v>
      </c>
      <c r="B327" s="35" t="s">
        <v>481</v>
      </c>
      <c r="C327" s="36"/>
      <c r="D327" s="14">
        <v>0</v>
      </c>
      <c r="E327" s="14">
        <v>0</v>
      </c>
      <c r="F327" s="14">
        <v>0</v>
      </c>
      <c r="G327" s="15">
        <v>0</v>
      </c>
    </row>
    <row r="328" spans="1:7" ht="31.8" thickBot="1" x14ac:dyDescent="0.35">
      <c r="A328" s="19" t="s">
        <v>482</v>
      </c>
      <c r="B328" s="20" t="s">
        <v>483</v>
      </c>
      <c r="C328" s="21"/>
      <c r="D328" s="22">
        <f t="shared" ref="D328:G328" si="83">D329+D342+D352+D361</f>
        <v>2286800</v>
      </c>
      <c r="E328" s="22">
        <f t="shared" si="83"/>
        <v>496600</v>
      </c>
      <c r="F328" s="22">
        <f t="shared" si="83"/>
        <v>2827200</v>
      </c>
      <c r="G328" s="23">
        <f t="shared" si="83"/>
        <v>2989700</v>
      </c>
    </row>
    <row r="329" spans="1:7" ht="31.8" thickBot="1" x14ac:dyDescent="0.35">
      <c r="A329" s="24" t="s">
        <v>484</v>
      </c>
      <c r="B329" s="25" t="s">
        <v>485</v>
      </c>
      <c r="C329" s="26"/>
      <c r="D329" s="27">
        <f t="shared" ref="D329:G329" si="84">D330+D338+D340</f>
        <v>419500</v>
      </c>
      <c r="E329" s="27">
        <f t="shared" si="84"/>
        <v>0</v>
      </c>
      <c r="F329" s="27">
        <f t="shared" si="84"/>
        <v>774300</v>
      </c>
      <c r="G329" s="28">
        <f t="shared" si="84"/>
        <v>974300</v>
      </c>
    </row>
    <row r="330" spans="1:7" ht="31.8" thickBot="1" x14ac:dyDescent="0.35">
      <c r="A330" s="29" t="s">
        <v>486</v>
      </c>
      <c r="B330" s="30" t="s">
        <v>487</v>
      </c>
      <c r="C330" s="31"/>
      <c r="D330" s="32">
        <f t="shared" ref="D330:G330" si="85">SUM(D331:D337)</f>
        <v>200000</v>
      </c>
      <c r="E330" s="32">
        <f t="shared" si="85"/>
        <v>0</v>
      </c>
      <c r="F330" s="32">
        <f t="shared" si="85"/>
        <v>562300</v>
      </c>
      <c r="G330" s="33">
        <f t="shared" si="85"/>
        <v>762300</v>
      </c>
    </row>
    <row r="331" spans="1:7" ht="16.2" thickBot="1" x14ac:dyDescent="0.35">
      <c r="A331" s="34" t="s">
        <v>488</v>
      </c>
      <c r="B331" s="35" t="s">
        <v>489</v>
      </c>
      <c r="C331" s="36" t="s">
        <v>17</v>
      </c>
      <c r="D331" s="14">
        <v>30000</v>
      </c>
      <c r="E331" s="14">
        <v>0</v>
      </c>
      <c r="F331" s="14">
        <v>37300</v>
      </c>
      <c r="G331" s="15">
        <v>37300</v>
      </c>
    </row>
    <row r="332" spans="1:7" ht="47.4" thickBot="1" x14ac:dyDescent="0.35">
      <c r="A332" s="34" t="s">
        <v>490</v>
      </c>
      <c r="B332" s="35" t="s">
        <v>684</v>
      </c>
      <c r="C332" s="36" t="s">
        <v>17</v>
      </c>
      <c r="D332" s="14">
        <v>100000</v>
      </c>
      <c r="E332" s="14">
        <v>0</v>
      </c>
      <c r="F332" s="14">
        <v>150000</v>
      </c>
      <c r="G332" s="15">
        <v>100000</v>
      </c>
    </row>
    <row r="333" spans="1:7" ht="16.2" hidden="1" thickBot="1" x14ac:dyDescent="0.35">
      <c r="A333" s="34" t="s">
        <v>491</v>
      </c>
      <c r="B333" s="35" t="s">
        <v>492</v>
      </c>
      <c r="C333" s="36"/>
      <c r="D333" s="14">
        <v>0</v>
      </c>
      <c r="E333" s="14">
        <v>0</v>
      </c>
      <c r="F333" s="14">
        <v>0</v>
      </c>
      <c r="G333" s="15">
        <v>0</v>
      </c>
    </row>
    <row r="334" spans="1:7" ht="31.8" thickBot="1" x14ac:dyDescent="0.35">
      <c r="A334" s="34" t="s">
        <v>493</v>
      </c>
      <c r="B334" s="35" t="s">
        <v>494</v>
      </c>
      <c r="C334" s="36"/>
      <c r="D334" s="14">
        <v>0</v>
      </c>
      <c r="E334" s="14">
        <v>0</v>
      </c>
      <c r="F334" s="14">
        <v>0</v>
      </c>
      <c r="G334" s="15">
        <v>0</v>
      </c>
    </row>
    <row r="335" spans="1:7" ht="16.2" hidden="1" thickBot="1" x14ac:dyDescent="0.35">
      <c r="A335" s="34" t="s">
        <v>495</v>
      </c>
      <c r="B335" s="35" t="s">
        <v>56</v>
      </c>
      <c r="C335" s="36"/>
      <c r="D335" s="14">
        <v>0</v>
      </c>
      <c r="E335" s="14">
        <v>0</v>
      </c>
      <c r="F335" s="14">
        <v>0</v>
      </c>
      <c r="G335" s="15">
        <v>0</v>
      </c>
    </row>
    <row r="336" spans="1:7" ht="31.8" thickBot="1" x14ac:dyDescent="0.35">
      <c r="A336" s="34" t="s">
        <v>496</v>
      </c>
      <c r="B336" s="35" t="s">
        <v>82</v>
      </c>
      <c r="C336" s="36" t="s">
        <v>66</v>
      </c>
      <c r="D336" s="14">
        <v>70000</v>
      </c>
      <c r="E336" s="14">
        <v>0</v>
      </c>
      <c r="F336" s="14">
        <v>375000</v>
      </c>
      <c r="G336" s="15">
        <v>625000</v>
      </c>
    </row>
    <row r="337" spans="1:7" ht="16.2" thickBot="1" x14ac:dyDescent="0.35">
      <c r="A337" s="34" t="s">
        <v>497</v>
      </c>
      <c r="B337" s="35" t="s">
        <v>498</v>
      </c>
      <c r="C337" s="36"/>
      <c r="D337" s="14">
        <v>0</v>
      </c>
      <c r="E337" s="14">
        <v>0</v>
      </c>
      <c r="F337" s="14">
        <v>0</v>
      </c>
      <c r="G337" s="15">
        <v>0</v>
      </c>
    </row>
    <row r="338" spans="1:7" ht="31.8" thickBot="1" x14ac:dyDescent="0.35">
      <c r="A338" s="29" t="s">
        <v>499</v>
      </c>
      <c r="B338" s="30" t="s">
        <v>500</v>
      </c>
      <c r="C338" s="31"/>
      <c r="D338" s="32">
        <f t="shared" ref="D338:G338" si="86">SUM(D339:D339)</f>
        <v>12500</v>
      </c>
      <c r="E338" s="32">
        <f t="shared" si="86"/>
        <v>0</v>
      </c>
      <c r="F338" s="32">
        <f t="shared" si="86"/>
        <v>5000</v>
      </c>
      <c r="G338" s="33">
        <f t="shared" si="86"/>
        <v>5000</v>
      </c>
    </row>
    <row r="339" spans="1:7" ht="16.2" thickBot="1" x14ac:dyDescent="0.35">
      <c r="A339" s="34" t="s">
        <v>501</v>
      </c>
      <c r="B339" s="35" t="s">
        <v>502</v>
      </c>
      <c r="C339" s="36" t="s">
        <v>17</v>
      </c>
      <c r="D339" s="14">
        <v>12500</v>
      </c>
      <c r="E339" s="14">
        <v>0</v>
      </c>
      <c r="F339" s="14">
        <v>5000</v>
      </c>
      <c r="G339" s="15">
        <v>5000</v>
      </c>
    </row>
    <row r="340" spans="1:7" ht="31.8" thickBot="1" x14ac:dyDescent="0.35">
      <c r="A340" s="29" t="s">
        <v>503</v>
      </c>
      <c r="B340" s="30" t="s">
        <v>504</v>
      </c>
      <c r="C340" s="31"/>
      <c r="D340" s="32">
        <f t="shared" ref="D340:G340" si="87">SUM(D341:D341)</f>
        <v>207000</v>
      </c>
      <c r="E340" s="32">
        <f t="shared" si="87"/>
        <v>0</v>
      </c>
      <c r="F340" s="32">
        <f t="shared" si="87"/>
        <v>207000</v>
      </c>
      <c r="G340" s="33">
        <f t="shared" si="87"/>
        <v>207000</v>
      </c>
    </row>
    <row r="341" spans="1:7" ht="16.2" thickBot="1" x14ac:dyDescent="0.35">
      <c r="A341" s="34" t="s">
        <v>505</v>
      </c>
      <c r="B341" s="35" t="s">
        <v>506</v>
      </c>
      <c r="C341" s="36" t="s">
        <v>108</v>
      </c>
      <c r="D341" s="14">
        <v>207000</v>
      </c>
      <c r="E341" s="14">
        <v>0</v>
      </c>
      <c r="F341" s="14">
        <v>207000</v>
      </c>
      <c r="G341" s="15">
        <v>207000</v>
      </c>
    </row>
    <row r="342" spans="1:7" ht="31.8" thickBot="1" x14ac:dyDescent="0.35">
      <c r="A342" s="24" t="s">
        <v>507</v>
      </c>
      <c r="B342" s="25" t="s">
        <v>508</v>
      </c>
      <c r="C342" s="26"/>
      <c r="D342" s="27">
        <f t="shared" ref="D342:G342" si="88">SUM(D343:D343)</f>
        <v>1130000</v>
      </c>
      <c r="E342" s="27">
        <f t="shared" si="88"/>
        <v>23000</v>
      </c>
      <c r="F342" s="27">
        <f t="shared" si="88"/>
        <v>1259000</v>
      </c>
      <c r="G342" s="28">
        <f t="shared" si="88"/>
        <v>1231500</v>
      </c>
    </row>
    <row r="343" spans="1:7" ht="31.8" thickBot="1" x14ac:dyDescent="0.35">
      <c r="A343" s="29" t="s">
        <v>509</v>
      </c>
      <c r="B343" s="30" t="s">
        <v>510</v>
      </c>
      <c r="C343" s="31"/>
      <c r="D343" s="32">
        <f t="shared" ref="D343:G343" si="89">SUM(D344:D351)</f>
        <v>1130000</v>
      </c>
      <c r="E343" s="32">
        <f t="shared" si="89"/>
        <v>23000</v>
      </c>
      <c r="F343" s="32">
        <f t="shared" si="89"/>
        <v>1259000</v>
      </c>
      <c r="G343" s="33">
        <f t="shared" si="89"/>
        <v>1231500</v>
      </c>
    </row>
    <row r="344" spans="1:7" ht="31.8" thickBot="1" x14ac:dyDescent="0.35">
      <c r="A344" s="34" t="s">
        <v>511</v>
      </c>
      <c r="B344" s="35" t="s">
        <v>512</v>
      </c>
      <c r="C344" s="36" t="s">
        <v>18</v>
      </c>
      <c r="D344" s="14">
        <v>92000</v>
      </c>
      <c r="E344" s="14">
        <v>0</v>
      </c>
      <c r="F344" s="14">
        <v>92000</v>
      </c>
      <c r="G344" s="15">
        <v>92000</v>
      </c>
    </row>
    <row r="345" spans="1:7" ht="31.8" thickBot="1" x14ac:dyDescent="0.35">
      <c r="A345" s="34" t="s">
        <v>513</v>
      </c>
      <c r="B345" s="35" t="s">
        <v>514</v>
      </c>
      <c r="C345" s="36" t="s">
        <v>17</v>
      </c>
      <c r="D345" s="14">
        <v>714500</v>
      </c>
      <c r="E345" s="14">
        <v>23000</v>
      </c>
      <c r="F345" s="14">
        <v>732500</v>
      </c>
      <c r="G345" s="15">
        <v>732500</v>
      </c>
    </row>
    <row r="346" spans="1:7" ht="31.8" thickBot="1" x14ac:dyDescent="0.35">
      <c r="A346" s="34" t="s">
        <v>515</v>
      </c>
      <c r="B346" s="35" t="s">
        <v>516</v>
      </c>
      <c r="C346" s="36"/>
      <c r="D346" s="14">
        <v>0</v>
      </c>
      <c r="E346" s="14">
        <v>0</v>
      </c>
      <c r="F346" s="14">
        <v>0</v>
      </c>
      <c r="G346" s="15">
        <v>0</v>
      </c>
    </row>
    <row r="347" spans="1:7" ht="16.2" thickBot="1" x14ac:dyDescent="0.35">
      <c r="A347" s="34" t="s">
        <v>517</v>
      </c>
      <c r="B347" s="35" t="s">
        <v>518</v>
      </c>
      <c r="C347" s="36" t="s">
        <v>519</v>
      </c>
      <c r="D347" s="14">
        <v>40000</v>
      </c>
      <c r="E347" s="14">
        <v>0</v>
      </c>
      <c r="F347" s="14">
        <v>0</v>
      </c>
      <c r="G347" s="15">
        <v>0</v>
      </c>
    </row>
    <row r="348" spans="1:7" ht="47.4" hidden="1" thickBot="1" x14ac:dyDescent="0.35">
      <c r="A348" s="34" t="s">
        <v>520</v>
      </c>
      <c r="B348" s="35" t="s">
        <v>521</v>
      </c>
      <c r="C348" s="36"/>
      <c r="D348" s="14">
        <v>0</v>
      </c>
      <c r="E348" s="14">
        <v>0</v>
      </c>
      <c r="F348" s="14">
        <v>0</v>
      </c>
      <c r="G348" s="15">
        <v>0</v>
      </c>
    </row>
    <row r="349" spans="1:7" ht="16.2" thickBot="1" x14ac:dyDescent="0.35">
      <c r="A349" s="34" t="s">
        <v>522</v>
      </c>
      <c r="B349" s="35" t="s">
        <v>523</v>
      </c>
      <c r="C349" s="36" t="s">
        <v>17</v>
      </c>
      <c r="D349" s="14">
        <v>6500</v>
      </c>
      <c r="E349" s="14">
        <v>0</v>
      </c>
      <c r="F349" s="14">
        <v>6500</v>
      </c>
      <c r="G349" s="15">
        <v>2000</v>
      </c>
    </row>
    <row r="350" spans="1:7" ht="31.8" thickBot="1" x14ac:dyDescent="0.35">
      <c r="A350" s="34" t="s">
        <v>524</v>
      </c>
      <c r="B350" s="35" t="s">
        <v>525</v>
      </c>
      <c r="C350" s="36" t="s">
        <v>17</v>
      </c>
      <c r="D350" s="14">
        <v>23000</v>
      </c>
      <c r="E350" s="14">
        <v>0</v>
      </c>
      <c r="F350" s="14">
        <v>5000</v>
      </c>
      <c r="G350" s="15">
        <v>5000</v>
      </c>
    </row>
    <row r="351" spans="1:7" ht="31.8" thickBot="1" x14ac:dyDescent="0.35">
      <c r="A351" s="34" t="s">
        <v>526</v>
      </c>
      <c r="B351" s="35" t="s">
        <v>527</v>
      </c>
      <c r="C351" s="36" t="s">
        <v>66</v>
      </c>
      <c r="D351" s="14">
        <v>254000</v>
      </c>
      <c r="E351" s="14">
        <v>0</v>
      </c>
      <c r="F351" s="14">
        <v>423000</v>
      </c>
      <c r="G351" s="15">
        <v>400000</v>
      </c>
    </row>
    <row r="352" spans="1:7" ht="29.25" customHeight="1" thickBot="1" x14ac:dyDescent="0.35">
      <c r="A352" s="24" t="s">
        <v>528</v>
      </c>
      <c r="B352" s="25" t="s">
        <v>529</v>
      </c>
      <c r="C352" s="26"/>
      <c r="D352" s="27">
        <f t="shared" ref="D352:G352" si="90">D353+D358</f>
        <v>523800</v>
      </c>
      <c r="E352" s="27">
        <f t="shared" si="90"/>
        <v>473600</v>
      </c>
      <c r="F352" s="27">
        <f t="shared" si="90"/>
        <v>523900</v>
      </c>
      <c r="G352" s="28">
        <f t="shared" si="90"/>
        <v>523900</v>
      </c>
    </row>
    <row r="353" spans="1:7" ht="16.2" thickBot="1" x14ac:dyDescent="0.35">
      <c r="A353" s="29" t="s">
        <v>530</v>
      </c>
      <c r="B353" s="30" t="s">
        <v>531</v>
      </c>
      <c r="C353" s="31"/>
      <c r="D353" s="32">
        <f t="shared" ref="D353:G353" si="91">D354+D357</f>
        <v>520800</v>
      </c>
      <c r="E353" s="32">
        <f t="shared" si="91"/>
        <v>473600</v>
      </c>
      <c r="F353" s="32">
        <f t="shared" si="91"/>
        <v>520800</v>
      </c>
      <c r="G353" s="33">
        <f t="shared" si="91"/>
        <v>520800</v>
      </c>
    </row>
    <row r="354" spans="1:7" ht="31.2" x14ac:dyDescent="0.3">
      <c r="A354" s="34" t="s">
        <v>532</v>
      </c>
      <c r="B354" s="35" t="s">
        <v>533</v>
      </c>
      <c r="C354" s="36"/>
      <c r="D354" s="37">
        <f t="shared" ref="D354:G354" si="92">SUM(D355:D356)</f>
        <v>520800</v>
      </c>
      <c r="E354" s="37">
        <f t="shared" si="92"/>
        <v>473600</v>
      </c>
      <c r="F354" s="37">
        <f t="shared" si="92"/>
        <v>520800</v>
      </c>
      <c r="G354" s="38">
        <f t="shared" si="92"/>
        <v>520800</v>
      </c>
    </row>
    <row r="355" spans="1:7" x14ac:dyDescent="0.3">
      <c r="A355" s="39"/>
      <c r="B355" s="40"/>
      <c r="C355" s="41" t="s">
        <v>108</v>
      </c>
      <c r="D355" s="42">
        <v>495800</v>
      </c>
      <c r="E355" s="42">
        <v>449000</v>
      </c>
      <c r="F355" s="42">
        <v>495800</v>
      </c>
      <c r="G355" s="43">
        <v>495800</v>
      </c>
    </row>
    <row r="356" spans="1:7" ht="16.2" thickBot="1" x14ac:dyDescent="0.35">
      <c r="A356" s="39"/>
      <c r="B356" s="40"/>
      <c r="C356" s="41" t="s">
        <v>17</v>
      </c>
      <c r="D356" s="42">
        <v>25000</v>
      </c>
      <c r="E356" s="42">
        <v>24600</v>
      </c>
      <c r="F356" s="42">
        <v>25000</v>
      </c>
      <c r="G356" s="43">
        <v>25000</v>
      </c>
    </row>
    <row r="357" spans="1:7" ht="31.8" hidden="1" thickBot="1" x14ac:dyDescent="0.35">
      <c r="A357" s="34" t="s">
        <v>534</v>
      </c>
      <c r="B357" s="35" t="s">
        <v>535</v>
      </c>
      <c r="C357" s="36"/>
      <c r="D357" s="14">
        <v>0</v>
      </c>
      <c r="E357" s="14">
        <v>0</v>
      </c>
      <c r="F357" s="14">
        <v>0</v>
      </c>
      <c r="G357" s="15">
        <v>0</v>
      </c>
    </row>
    <row r="358" spans="1:7" ht="16.2" thickBot="1" x14ac:dyDescent="0.35">
      <c r="A358" s="29" t="s">
        <v>536</v>
      </c>
      <c r="B358" s="30" t="s">
        <v>537</v>
      </c>
      <c r="C358" s="31"/>
      <c r="D358" s="32">
        <f t="shared" ref="D358:G358" si="93">SUM(D359:D360)</f>
        <v>3000</v>
      </c>
      <c r="E358" s="32">
        <f t="shared" si="93"/>
        <v>0</v>
      </c>
      <c r="F358" s="32">
        <f t="shared" si="93"/>
        <v>3100</v>
      </c>
      <c r="G358" s="33">
        <f t="shared" si="93"/>
        <v>3100</v>
      </c>
    </row>
    <row r="359" spans="1:7" ht="16.2" thickBot="1" x14ac:dyDescent="0.35">
      <c r="A359" s="34" t="s">
        <v>538</v>
      </c>
      <c r="B359" s="35" t="s">
        <v>539</v>
      </c>
      <c r="C359" s="36" t="s">
        <v>17</v>
      </c>
      <c r="D359" s="14">
        <v>2000</v>
      </c>
      <c r="E359" s="14">
        <v>0</v>
      </c>
      <c r="F359" s="14">
        <v>2000</v>
      </c>
      <c r="G359" s="15">
        <v>2000</v>
      </c>
    </row>
    <row r="360" spans="1:7" ht="31.8" thickBot="1" x14ac:dyDescent="0.35">
      <c r="A360" s="34" t="s">
        <v>540</v>
      </c>
      <c r="B360" s="35" t="s">
        <v>541</v>
      </c>
      <c r="C360" s="36" t="s">
        <v>17</v>
      </c>
      <c r="D360" s="14">
        <v>1000</v>
      </c>
      <c r="E360" s="14">
        <v>0</v>
      </c>
      <c r="F360" s="14">
        <v>1100</v>
      </c>
      <c r="G360" s="15">
        <v>1100</v>
      </c>
    </row>
    <row r="361" spans="1:7" ht="31.8" thickBot="1" x14ac:dyDescent="0.35">
      <c r="A361" s="24" t="s">
        <v>542</v>
      </c>
      <c r="B361" s="25" t="s">
        <v>543</v>
      </c>
      <c r="C361" s="26"/>
      <c r="D361" s="27">
        <f t="shared" ref="D361:G362" si="94">SUM(D362:D362)</f>
        <v>213500</v>
      </c>
      <c r="E361" s="27">
        <f t="shared" si="94"/>
        <v>0</v>
      </c>
      <c r="F361" s="27">
        <f t="shared" si="94"/>
        <v>270000</v>
      </c>
      <c r="G361" s="28">
        <f t="shared" si="94"/>
        <v>260000</v>
      </c>
    </row>
    <row r="362" spans="1:7" ht="29.25" customHeight="1" thickBot="1" x14ac:dyDescent="0.35">
      <c r="A362" s="29" t="s">
        <v>544</v>
      </c>
      <c r="B362" s="30" t="s">
        <v>545</v>
      </c>
      <c r="C362" s="31"/>
      <c r="D362" s="32">
        <f t="shared" si="94"/>
        <v>213500</v>
      </c>
      <c r="E362" s="32">
        <f t="shared" si="94"/>
        <v>0</v>
      </c>
      <c r="F362" s="32">
        <f t="shared" si="94"/>
        <v>270000</v>
      </c>
      <c r="G362" s="33">
        <f t="shared" si="94"/>
        <v>260000</v>
      </c>
    </row>
    <row r="363" spans="1:7" ht="31.2" x14ac:dyDescent="0.3">
      <c r="A363" s="34" t="s">
        <v>546</v>
      </c>
      <c r="B363" s="35" t="s">
        <v>473</v>
      </c>
      <c r="C363" s="36"/>
      <c r="D363" s="37">
        <f t="shared" ref="D363:G363" si="95">SUM(D364:D365)</f>
        <v>213500</v>
      </c>
      <c r="E363" s="37">
        <f t="shared" si="95"/>
        <v>0</v>
      </c>
      <c r="F363" s="37">
        <f t="shared" si="95"/>
        <v>270000</v>
      </c>
      <c r="G363" s="38">
        <f t="shared" si="95"/>
        <v>260000</v>
      </c>
    </row>
    <row r="364" spans="1:7" x14ac:dyDescent="0.3">
      <c r="A364" s="39"/>
      <c r="B364" s="40"/>
      <c r="C364" s="41" t="s">
        <v>89</v>
      </c>
      <c r="D364" s="42">
        <v>210000</v>
      </c>
      <c r="E364" s="42">
        <v>0</v>
      </c>
      <c r="F364" s="42">
        <v>270000</v>
      </c>
      <c r="G364" s="43">
        <v>260000</v>
      </c>
    </row>
    <row r="365" spans="1:7" ht="16.2" thickBot="1" x14ac:dyDescent="0.35">
      <c r="A365" s="39"/>
      <c r="B365" s="40"/>
      <c r="C365" s="41" t="s">
        <v>17</v>
      </c>
      <c r="D365" s="42">
        <v>3500</v>
      </c>
      <c r="E365" s="42">
        <v>0</v>
      </c>
      <c r="F365" s="42">
        <v>0</v>
      </c>
      <c r="G365" s="43">
        <v>0</v>
      </c>
    </row>
    <row r="366" spans="1:7" ht="16.2" thickBot="1" x14ac:dyDescent="0.35">
      <c r="A366" s="19" t="s">
        <v>547</v>
      </c>
      <c r="B366" s="20" t="s">
        <v>548</v>
      </c>
      <c r="C366" s="21"/>
      <c r="D366" s="22">
        <f t="shared" ref="D366:G366" si="96">D367+D386</f>
        <v>5386300</v>
      </c>
      <c r="E366" s="22">
        <f t="shared" si="96"/>
        <v>617200</v>
      </c>
      <c r="F366" s="22">
        <f t="shared" si="96"/>
        <v>6133000</v>
      </c>
      <c r="G366" s="23">
        <f t="shared" si="96"/>
        <v>7802400</v>
      </c>
    </row>
    <row r="367" spans="1:7" ht="31.8" thickBot="1" x14ac:dyDescent="0.35">
      <c r="A367" s="24" t="s">
        <v>549</v>
      </c>
      <c r="B367" s="25" t="s">
        <v>550</v>
      </c>
      <c r="C367" s="26"/>
      <c r="D367" s="27">
        <f t="shared" ref="D367:G367" si="97">D368+D377+D383</f>
        <v>3515200</v>
      </c>
      <c r="E367" s="27">
        <f t="shared" si="97"/>
        <v>617200</v>
      </c>
      <c r="F367" s="27">
        <f t="shared" si="97"/>
        <v>4240300</v>
      </c>
      <c r="G367" s="28">
        <f t="shared" si="97"/>
        <v>5904400</v>
      </c>
    </row>
    <row r="368" spans="1:7" ht="16.2" thickBot="1" x14ac:dyDescent="0.35">
      <c r="A368" s="29" t="s">
        <v>551</v>
      </c>
      <c r="B368" s="30" t="s">
        <v>552</v>
      </c>
      <c r="C368" s="31"/>
      <c r="D368" s="32">
        <f t="shared" ref="D368:G368" si="98">D369+D370+D373+D374+D375+D376</f>
        <v>2311600</v>
      </c>
      <c r="E368" s="32">
        <f t="shared" si="98"/>
        <v>617200</v>
      </c>
      <c r="F368" s="32">
        <f t="shared" si="98"/>
        <v>3136700</v>
      </c>
      <c r="G368" s="33">
        <f t="shared" si="98"/>
        <v>4900800</v>
      </c>
    </row>
    <row r="369" spans="1:7" ht="16.2" thickBot="1" x14ac:dyDescent="0.35">
      <c r="A369" s="34" t="s">
        <v>553</v>
      </c>
      <c r="B369" s="35" t="s">
        <v>554</v>
      </c>
      <c r="C369" s="36" t="s">
        <v>17</v>
      </c>
      <c r="D369" s="14">
        <v>96500</v>
      </c>
      <c r="E369" s="14">
        <v>0</v>
      </c>
      <c r="F369" s="14">
        <v>97400</v>
      </c>
      <c r="G369" s="15">
        <v>99100</v>
      </c>
    </row>
    <row r="370" spans="1:7" x14ac:dyDescent="0.3">
      <c r="A370" s="34" t="s">
        <v>555</v>
      </c>
      <c r="B370" s="35" t="s">
        <v>556</v>
      </c>
      <c r="C370" s="36"/>
      <c r="D370" s="37">
        <f t="shared" ref="D370:G370" si="99">SUM(D371:D372)</f>
        <v>863800</v>
      </c>
      <c r="E370" s="37">
        <f t="shared" si="99"/>
        <v>617200</v>
      </c>
      <c r="F370" s="37">
        <f t="shared" si="99"/>
        <v>870700</v>
      </c>
      <c r="G370" s="38">
        <f t="shared" si="99"/>
        <v>876000</v>
      </c>
    </row>
    <row r="371" spans="1:7" x14ac:dyDescent="0.3">
      <c r="A371" s="39"/>
      <c r="B371" s="40"/>
      <c r="C371" s="41" t="s">
        <v>17</v>
      </c>
      <c r="D371" s="42">
        <v>861500</v>
      </c>
      <c r="E371" s="42">
        <v>617200</v>
      </c>
      <c r="F371" s="42">
        <v>868400</v>
      </c>
      <c r="G371" s="43">
        <v>873700</v>
      </c>
    </row>
    <row r="372" spans="1:7" ht="16.2" thickBot="1" x14ac:dyDescent="0.35">
      <c r="A372" s="39"/>
      <c r="B372" s="40"/>
      <c r="C372" s="41" t="s">
        <v>18</v>
      </c>
      <c r="D372" s="42">
        <v>2300</v>
      </c>
      <c r="E372" s="42">
        <v>0</v>
      </c>
      <c r="F372" s="42">
        <v>2300</v>
      </c>
      <c r="G372" s="43">
        <v>2300</v>
      </c>
    </row>
    <row r="373" spans="1:7" ht="31.8" hidden="1" thickBot="1" x14ac:dyDescent="0.35">
      <c r="A373" s="34" t="s">
        <v>557</v>
      </c>
      <c r="B373" s="35" t="s">
        <v>558</v>
      </c>
      <c r="C373" s="36"/>
      <c r="D373" s="14">
        <v>0</v>
      </c>
      <c r="E373" s="14">
        <v>0</v>
      </c>
      <c r="F373" s="14">
        <v>0</v>
      </c>
      <c r="G373" s="15">
        <v>0</v>
      </c>
    </row>
    <row r="374" spans="1:7" ht="31.8" thickBot="1" x14ac:dyDescent="0.35">
      <c r="A374" s="34" t="s">
        <v>559</v>
      </c>
      <c r="B374" s="35" t="s">
        <v>560</v>
      </c>
      <c r="C374" s="36" t="s">
        <v>17</v>
      </c>
      <c r="D374" s="14">
        <v>39000</v>
      </c>
      <c r="E374" s="14">
        <v>0</v>
      </c>
      <c r="F374" s="14">
        <v>39000</v>
      </c>
      <c r="G374" s="15">
        <v>39000</v>
      </c>
    </row>
    <row r="375" spans="1:7" ht="16.2" thickBot="1" x14ac:dyDescent="0.35">
      <c r="A375" s="34" t="s">
        <v>561</v>
      </c>
      <c r="B375" s="35" t="s">
        <v>56</v>
      </c>
      <c r="C375" s="36" t="s">
        <v>17</v>
      </c>
      <c r="D375" s="14">
        <v>1288900</v>
      </c>
      <c r="E375" s="14">
        <v>0</v>
      </c>
      <c r="F375" s="14">
        <v>2106200</v>
      </c>
      <c r="G375" s="15">
        <v>3863300</v>
      </c>
    </row>
    <row r="376" spans="1:7" ht="31.8" thickBot="1" x14ac:dyDescent="0.35">
      <c r="A376" s="34" t="s">
        <v>562</v>
      </c>
      <c r="B376" s="35" t="s">
        <v>563</v>
      </c>
      <c r="C376" s="36" t="s">
        <v>17</v>
      </c>
      <c r="D376" s="14">
        <v>23400</v>
      </c>
      <c r="E376" s="14">
        <v>0</v>
      </c>
      <c r="F376" s="14">
        <v>23400</v>
      </c>
      <c r="G376" s="15">
        <v>23400</v>
      </c>
    </row>
    <row r="377" spans="1:7" ht="31.8" thickBot="1" x14ac:dyDescent="0.35">
      <c r="A377" s="29" t="s">
        <v>564</v>
      </c>
      <c r="B377" s="30" t="s">
        <v>565</v>
      </c>
      <c r="C377" s="31"/>
      <c r="D377" s="32">
        <f t="shared" ref="D377:G377" si="100">SUM(D378:D382)</f>
        <v>1138600</v>
      </c>
      <c r="E377" s="32">
        <f t="shared" si="100"/>
        <v>0</v>
      </c>
      <c r="F377" s="32">
        <f t="shared" si="100"/>
        <v>1038600</v>
      </c>
      <c r="G377" s="33">
        <f t="shared" si="100"/>
        <v>938600</v>
      </c>
    </row>
    <row r="378" spans="1:7" ht="16.2" thickBot="1" x14ac:dyDescent="0.35">
      <c r="A378" s="34" t="s">
        <v>566</v>
      </c>
      <c r="B378" s="35" t="s">
        <v>567</v>
      </c>
      <c r="C378" s="36" t="s">
        <v>17</v>
      </c>
      <c r="D378" s="14">
        <v>237800</v>
      </c>
      <c r="E378" s="14">
        <v>0</v>
      </c>
      <c r="F378" s="14">
        <v>237800</v>
      </c>
      <c r="G378" s="15">
        <v>237800</v>
      </c>
    </row>
    <row r="379" spans="1:7" ht="31.8" thickBot="1" x14ac:dyDescent="0.35">
      <c r="A379" s="34" t="s">
        <v>568</v>
      </c>
      <c r="B379" s="35" t="s">
        <v>569</v>
      </c>
      <c r="C379" s="36" t="s">
        <v>17</v>
      </c>
      <c r="D379" s="14">
        <v>700800</v>
      </c>
      <c r="E379" s="14">
        <v>0</v>
      </c>
      <c r="F379" s="14">
        <v>700800</v>
      </c>
      <c r="G379" s="15">
        <v>700800</v>
      </c>
    </row>
    <row r="380" spans="1:7" ht="16.2" thickBot="1" x14ac:dyDescent="0.35">
      <c r="A380" s="34" t="s">
        <v>570</v>
      </c>
      <c r="B380" s="64" t="s">
        <v>690</v>
      </c>
      <c r="C380" s="36"/>
      <c r="D380" s="14">
        <v>0</v>
      </c>
      <c r="E380" s="14">
        <v>0</v>
      </c>
      <c r="F380" s="14">
        <v>0</v>
      </c>
      <c r="G380" s="15">
        <v>0</v>
      </c>
    </row>
    <row r="381" spans="1:7" ht="31.8" thickBot="1" x14ac:dyDescent="0.35">
      <c r="A381" s="34" t="s">
        <v>571</v>
      </c>
      <c r="B381" s="35" t="s">
        <v>572</v>
      </c>
      <c r="C381" s="36"/>
      <c r="D381" s="14">
        <v>0</v>
      </c>
      <c r="E381" s="14">
        <v>0</v>
      </c>
      <c r="F381" s="14">
        <v>0</v>
      </c>
      <c r="G381" s="15">
        <v>0</v>
      </c>
    </row>
    <row r="382" spans="1:7" ht="31.8" thickBot="1" x14ac:dyDescent="0.35">
      <c r="A382" s="34" t="s">
        <v>573</v>
      </c>
      <c r="B382" s="35" t="s">
        <v>574</v>
      </c>
      <c r="C382" s="36" t="s">
        <v>66</v>
      </c>
      <c r="D382" s="14">
        <v>200000</v>
      </c>
      <c r="E382" s="14">
        <v>0</v>
      </c>
      <c r="F382" s="14">
        <v>100000</v>
      </c>
      <c r="G382" s="15">
        <v>0</v>
      </c>
    </row>
    <row r="383" spans="1:7" ht="31.8" thickBot="1" x14ac:dyDescent="0.35">
      <c r="A383" s="29" t="s">
        <v>575</v>
      </c>
      <c r="B383" s="30" t="s">
        <v>576</v>
      </c>
      <c r="C383" s="31"/>
      <c r="D383" s="32">
        <f t="shared" ref="D383:G383" si="101">SUM(D384:D385)</f>
        <v>65000</v>
      </c>
      <c r="E383" s="32">
        <f t="shared" si="101"/>
        <v>0</v>
      </c>
      <c r="F383" s="32">
        <f t="shared" si="101"/>
        <v>65000</v>
      </c>
      <c r="G383" s="33">
        <f t="shared" si="101"/>
        <v>65000</v>
      </c>
    </row>
    <row r="384" spans="1:7" ht="31.8" thickBot="1" x14ac:dyDescent="0.35">
      <c r="A384" s="34" t="s">
        <v>577</v>
      </c>
      <c r="B384" s="64" t="s">
        <v>685</v>
      </c>
      <c r="C384" s="36"/>
      <c r="D384" s="14">
        <v>0</v>
      </c>
      <c r="E384" s="14">
        <v>0</v>
      </c>
      <c r="F384" s="14">
        <v>0</v>
      </c>
      <c r="G384" s="15">
        <v>0</v>
      </c>
    </row>
    <row r="385" spans="1:7" ht="32.25" customHeight="1" thickBot="1" x14ac:dyDescent="0.35">
      <c r="A385" s="34" t="s">
        <v>578</v>
      </c>
      <c r="B385" s="35" t="s">
        <v>579</v>
      </c>
      <c r="C385" s="36" t="s">
        <v>17</v>
      </c>
      <c r="D385" s="14">
        <v>65000</v>
      </c>
      <c r="E385" s="14">
        <v>0</v>
      </c>
      <c r="F385" s="14">
        <v>65000</v>
      </c>
      <c r="G385" s="15">
        <v>65000</v>
      </c>
    </row>
    <row r="386" spans="1:7" ht="31.8" thickBot="1" x14ac:dyDescent="0.35">
      <c r="A386" s="24" t="s">
        <v>580</v>
      </c>
      <c r="B386" s="25" t="s">
        <v>581</v>
      </c>
      <c r="C386" s="26"/>
      <c r="D386" s="27">
        <f t="shared" ref="D386:G386" si="102">D387+D401+D411+D422+D424</f>
        <v>1871100</v>
      </c>
      <c r="E386" s="27">
        <f t="shared" si="102"/>
        <v>0</v>
      </c>
      <c r="F386" s="27">
        <f t="shared" si="102"/>
        <v>1892700</v>
      </c>
      <c r="G386" s="28">
        <f t="shared" si="102"/>
        <v>1898000</v>
      </c>
    </row>
    <row r="387" spans="1:7" ht="31.8" thickBot="1" x14ac:dyDescent="0.35">
      <c r="A387" s="29" t="s">
        <v>582</v>
      </c>
      <c r="B387" s="30" t="s">
        <v>583</v>
      </c>
      <c r="C387" s="31"/>
      <c r="D387" s="32">
        <f t="shared" ref="D387:G387" si="103">SUM(D388:D398)</f>
        <v>24200</v>
      </c>
      <c r="E387" s="32">
        <f t="shared" si="103"/>
        <v>0</v>
      </c>
      <c r="F387" s="32">
        <f t="shared" si="103"/>
        <v>45100</v>
      </c>
      <c r="G387" s="33">
        <f t="shared" si="103"/>
        <v>49600</v>
      </c>
    </row>
    <row r="388" spans="1:7" ht="47.4" hidden="1" thickBot="1" x14ac:dyDescent="0.35">
      <c r="A388" s="34" t="s">
        <v>584</v>
      </c>
      <c r="B388" s="35" t="s">
        <v>585</v>
      </c>
      <c r="C388" s="36"/>
      <c r="D388" s="14">
        <v>0</v>
      </c>
      <c r="E388" s="14">
        <v>0</v>
      </c>
      <c r="F388" s="14">
        <v>0</v>
      </c>
      <c r="G388" s="15">
        <v>0</v>
      </c>
    </row>
    <row r="389" spans="1:7" ht="47.4" thickBot="1" x14ac:dyDescent="0.35">
      <c r="A389" s="34" t="s">
        <v>586</v>
      </c>
      <c r="B389" s="35" t="s">
        <v>587</v>
      </c>
      <c r="C389" s="36" t="s">
        <v>17</v>
      </c>
      <c r="D389" s="14">
        <v>24200</v>
      </c>
      <c r="E389" s="14">
        <v>0</v>
      </c>
      <c r="F389" s="14">
        <v>45100</v>
      </c>
      <c r="G389" s="15">
        <v>49600</v>
      </c>
    </row>
    <row r="390" spans="1:7" ht="31.8" thickBot="1" x14ac:dyDescent="0.35">
      <c r="A390" s="34" t="s">
        <v>588</v>
      </c>
      <c r="B390" s="35" t="s">
        <v>589</v>
      </c>
      <c r="C390" s="36"/>
      <c r="D390" s="14">
        <v>0</v>
      </c>
      <c r="E390" s="14">
        <v>0</v>
      </c>
      <c r="F390" s="14">
        <v>0</v>
      </c>
      <c r="G390" s="15">
        <v>0</v>
      </c>
    </row>
    <row r="391" spans="1:7" ht="31.8" hidden="1" thickBot="1" x14ac:dyDescent="0.35">
      <c r="A391" s="34" t="s">
        <v>590</v>
      </c>
      <c r="B391" s="35" t="s">
        <v>591</v>
      </c>
      <c r="C391" s="36"/>
      <c r="D391" s="14">
        <v>0</v>
      </c>
      <c r="E391" s="14">
        <v>0</v>
      </c>
      <c r="F391" s="14">
        <v>0</v>
      </c>
      <c r="G391" s="15">
        <v>0</v>
      </c>
    </row>
    <row r="392" spans="1:7" ht="16.2" thickBot="1" x14ac:dyDescent="0.35">
      <c r="A392" s="34" t="s">
        <v>592</v>
      </c>
      <c r="B392" s="35" t="s">
        <v>593</v>
      </c>
      <c r="C392" s="36"/>
      <c r="D392" s="14">
        <v>0</v>
      </c>
      <c r="E392" s="14">
        <v>0</v>
      </c>
      <c r="F392" s="14">
        <v>0</v>
      </c>
      <c r="G392" s="15">
        <v>0</v>
      </c>
    </row>
    <row r="393" spans="1:7" ht="31.8" thickBot="1" x14ac:dyDescent="0.35">
      <c r="A393" s="34" t="s">
        <v>594</v>
      </c>
      <c r="B393" s="35" t="s">
        <v>595</v>
      </c>
      <c r="C393" s="36"/>
      <c r="D393" s="14">
        <v>0</v>
      </c>
      <c r="E393" s="14">
        <v>0</v>
      </c>
      <c r="F393" s="14">
        <v>0</v>
      </c>
      <c r="G393" s="15">
        <v>0</v>
      </c>
    </row>
    <row r="394" spans="1:7" ht="31.8" thickBot="1" x14ac:dyDescent="0.35">
      <c r="A394" s="34" t="s">
        <v>596</v>
      </c>
      <c r="B394" s="35" t="s">
        <v>597</v>
      </c>
      <c r="C394" s="36"/>
      <c r="D394" s="14">
        <v>0</v>
      </c>
      <c r="E394" s="14">
        <v>0</v>
      </c>
      <c r="F394" s="14">
        <v>0</v>
      </c>
      <c r="G394" s="15">
        <v>0</v>
      </c>
    </row>
    <row r="395" spans="1:7" ht="31.8" hidden="1" thickBot="1" x14ac:dyDescent="0.35">
      <c r="A395" s="34" t="s">
        <v>598</v>
      </c>
      <c r="B395" s="35" t="s">
        <v>599</v>
      </c>
      <c r="C395" s="36"/>
      <c r="D395" s="14">
        <v>0</v>
      </c>
      <c r="E395" s="14">
        <v>0</v>
      </c>
      <c r="F395" s="14">
        <v>0</v>
      </c>
      <c r="G395" s="15">
        <v>0</v>
      </c>
    </row>
    <row r="396" spans="1:7" ht="16.2" hidden="1" thickBot="1" x14ac:dyDescent="0.35">
      <c r="A396" s="34" t="s">
        <v>600</v>
      </c>
      <c r="B396" s="35" t="s">
        <v>601</v>
      </c>
      <c r="C396" s="36"/>
      <c r="D396" s="14">
        <v>0</v>
      </c>
      <c r="E396" s="14">
        <v>0</v>
      </c>
      <c r="F396" s="14">
        <v>0</v>
      </c>
      <c r="G396" s="15">
        <v>0</v>
      </c>
    </row>
    <row r="397" spans="1:7" ht="27.75" customHeight="1" thickBot="1" x14ac:dyDescent="0.35">
      <c r="A397" s="34" t="s">
        <v>602</v>
      </c>
      <c r="B397" s="35" t="s">
        <v>603</v>
      </c>
      <c r="C397" s="36" t="s">
        <v>18</v>
      </c>
      <c r="D397" s="14">
        <v>0</v>
      </c>
      <c r="E397" s="14">
        <v>0</v>
      </c>
      <c r="F397" s="14">
        <v>0</v>
      </c>
      <c r="G397" s="15">
        <v>0</v>
      </c>
    </row>
    <row r="398" spans="1:7" ht="31.8" hidden="1" thickBot="1" x14ac:dyDescent="0.35">
      <c r="A398" s="34" t="s">
        <v>604</v>
      </c>
      <c r="B398" s="35" t="s">
        <v>605</v>
      </c>
      <c r="C398" s="36"/>
      <c r="D398" s="14">
        <v>0</v>
      </c>
      <c r="E398" s="14">
        <v>0</v>
      </c>
      <c r="F398" s="14">
        <v>0</v>
      </c>
      <c r="G398" s="15">
        <v>0</v>
      </c>
    </row>
    <row r="399" spans="1:7" ht="47.4" thickBot="1" x14ac:dyDescent="0.35">
      <c r="A399" s="34" t="s">
        <v>686</v>
      </c>
      <c r="B399" s="68" t="s">
        <v>687</v>
      </c>
      <c r="C399" s="65">
        <v>3305</v>
      </c>
      <c r="D399" s="66">
        <v>1134500</v>
      </c>
      <c r="E399" s="66"/>
      <c r="F399" s="66"/>
      <c r="G399" s="67"/>
    </row>
    <row r="400" spans="1:7" ht="78.599999999999994" thickBot="1" x14ac:dyDescent="0.35">
      <c r="A400" s="34" t="s">
        <v>688</v>
      </c>
      <c r="B400" s="69" t="s">
        <v>689</v>
      </c>
      <c r="C400" s="65">
        <v>3305</v>
      </c>
      <c r="D400" s="66">
        <v>122400</v>
      </c>
      <c r="E400" s="66"/>
      <c r="F400" s="66"/>
      <c r="G400" s="67"/>
    </row>
    <row r="401" spans="1:7" ht="47.4" thickBot="1" x14ac:dyDescent="0.35">
      <c r="A401" s="29" t="s">
        <v>606</v>
      </c>
      <c r="B401" s="30" t="s">
        <v>607</v>
      </c>
      <c r="C401" s="31"/>
      <c r="D401" s="32">
        <f t="shared" ref="D401:G401" si="104">SUM(D402:D408)</f>
        <v>1504100</v>
      </c>
      <c r="E401" s="32">
        <f t="shared" si="104"/>
        <v>0</v>
      </c>
      <c r="F401" s="32">
        <f t="shared" si="104"/>
        <v>1504800</v>
      </c>
      <c r="G401" s="33">
        <f t="shared" si="104"/>
        <v>1505600</v>
      </c>
    </row>
    <row r="402" spans="1:7" ht="47.4" hidden="1" thickBot="1" x14ac:dyDescent="0.35">
      <c r="A402" s="34" t="s">
        <v>608</v>
      </c>
      <c r="B402" s="35" t="s">
        <v>609</v>
      </c>
      <c r="C402" s="36"/>
      <c r="D402" s="14">
        <v>0</v>
      </c>
      <c r="E402" s="14">
        <v>0</v>
      </c>
      <c r="F402" s="14">
        <v>0</v>
      </c>
      <c r="G402" s="15">
        <v>0</v>
      </c>
    </row>
    <row r="403" spans="1:7" ht="31.8" hidden="1" thickBot="1" x14ac:dyDescent="0.35">
      <c r="A403" s="34" t="s">
        <v>610</v>
      </c>
      <c r="B403" s="35" t="s">
        <v>611</v>
      </c>
      <c r="C403" s="36"/>
      <c r="D403" s="14">
        <v>0</v>
      </c>
      <c r="E403" s="14">
        <v>0</v>
      </c>
      <c r="F403" s="14">
        <v>0</v>
      </c>
      <c r="G403" s="15">
        <v>0</v>
      </c>
    </row>
    <row r="404" spans="1:7" ht="31.8" hidden="1" thickBot="1" x14ac:dyDescent="0.35">
      <c r="A404" s="34" t="s">
        <v>612</v>
      </c>
      <c r="B404" s="35" t="s">
        <v>613</v>
      </c>
      <c r="C404" s="36"/>
      <c r="D404" s="14">
        <v>0</v>
      </c>
      <c r="E404" s="14">
        <v>0</v>
      </c>
      <c r="F404" s="14">
        <v>0</v>
      </c>
      <c r="G404" s="15">
        <v>0</v>
      </c>
    </row>
    <row r="405" spans="1:7" ht="47.4" hidden="1" thickBot="1" x14ac:dyDescent="0.35">
      <c r="A405" s="34" t="s">
        <v>614</v>
      </c>
      <c r="B405" s="35" t="s">
        <v>615</v>
      </c>
      <c r="C405" s="36"/>
      <c r="D405" s="14">
        <v>0</v>
      </c>
      <c r="E405" s="14">
        <v>0</v>
      </c>
      <c r="F405" s="14">
        <v>0</v>
      </c>
      <c r="G405" s="15">
        <v>0</v>
      </c>
    </row>
    <row r="406" spans="1:7" ht="31.8" hidden="1" thickBot="1" x14ac:dyDescent="0.35">
      <c r="A406" s="34" t="s">
        <v>616</v>
      </c>
      <c r="B406" s="35" t="s">
        <v>617</v>
      </c>
      <c r="C406" s="36"/>
      <c r="D406" s="14">
        <v>0</v>
      </c>
      <c r="E406" s="14">
        <v>0</v>
      </c>
      <c r="F406" s="14">
        <v>0</v>
      </c>
      <c r="G406" s="15">
        <v>0</v>
      </c>
    </row>
    <row r="407" spans="1:7" ht="31.8" hidden="1" thickBot="1" x14ac:dyDescent="0.35">
      <c r="A407" s="34" t="s">
        <v>618</v>
      </c>
      <c r="B407" s="35" t="s">
        <v>619</v>
      </c>
      <c r="C407" s="36"/>
      <c r="D407" s="14">
        <v>0</v>
      </c>
      <c r="E407" s="14">
        <v>0</v>
      </c>
      <c r="F407" s="14">
        <v>0</v>
      </c>
      <c r="G407" s="15">
        <v>0</v>
      </c>
    </row>
    <row r="408" spans="1:7" x14ac:dyDescent="0.3">
      <c r="A408" s="34" t="s">
        <v>620</v>
      </c>
      <c r="B408" s="35" t="s">
        <v>621</v>
      </c>
      <c r="C408" s="36"/>
      <c r="D408" s="37">
        <f t="shared" ref="D408:G408" si="105">SUM(D409:D410)</f>
        <v>1504100</v>
      </c>
      <c r="E408" s="37">
        <f t="shared" si="105"/>
        <v>0</v>
      </c>
      <c r="F408" s="37">
        <f t="shared" si="105"/>
        <v>1504800</v>
      </c>
      <c r="G408" s="38">
        <f t="shared" si="105"/>
        <v>1505600</v>
      </c>
    </row>
    <row r="409" spans="1:7" x14ac:dyDescent="0.3">
      <c r="A409" s="39"/>
      <c r="B409" s="40"/>
      <c r="C409" s="41" t="s">
        <v>17</v>
      </c>
      <c r="D409" s="42">
        <v>220000</v>
      </c>
      <c r="E409" s="42">
        <v>0</v>
      </c>
      <c r="F409" s="42">
        <v>220700</v>
      </c>
      <c r="G409" s="43">
        <v>221500</v>
      </c>
    </row>
    <row r="410" spans="1:7" ht="16.2" thickBot="1" x14ac:dyDescent="0.35">
      <c r="A410" s="39"/>
      <c r="B410" s="40"/>
      <c r="C410" s="41" t="s">
        <v>622</v>
      </c>
      <c r="D410" s="42">
        <v>1284100</v>
      </c>
      <c r="E410" s="42">
        <v>0</v>
      </c>
      <c r="F410" s="42">
        <v>1284100</v>
      </c>
      <c r="G410" s="43">
        <v>1284100</v>
      </c>
    </row>
    <row r="411" spans="1:7" ht="47.4" thickBot="1" x14ac:dyDescent="0.35">
      <c r="A411" s="29" t="s">
        <v>623</v>
      </c>
      <c r="B411" s="30" t="s">
        <v>624</v>
      </c>
      <c r="C411" s="31"/>
      <c r="D411" s="32">
        <f t="shared" ref="D411:G411" si="106">SUM(D412:D421)</f>
        <v>6000</v>
      </c>
      <c r="E411" s="32">
        <f t="shared" si="106"/>
        <v>0</v>
      </c>
      <c r="F411" s="32">
        <f t="shared" si="106"/>
        <v>6000</v>
      </c>
      <c r="G411" s="33">
        <f t="shared" si="106"/>
        <v>6000</v>
      </c>
    </row>
    <row r="412" spans="1:7" ht="31.8" hidden="1" thickBot="1" x14ac:dyDescent="0.35">
      <c r="A412" s="34" t="s">
        <v>625</v>
      </c>
      <c r="B412" s="35" t="s">
        <v>626</v>
      </c>
      <c r="C412" s="36"/>
      <c r="D412" s="14">
        <v>0</v>
      </c>
      <c r="E412" s="14">
        <v>0</v>
      </c>
      <c r="F412" s="14">
        <v>0</v>
      </c>
      <c r="G412" s="15">
        <v>0</v>
      </c>
    </row>
    <row r="413" spans="1:7" ht="31.8" hidden="1" thickBot="1" x14ac:dyDescent="0.35">
      <c r="A413" s="34" t="s">
        <v>627</v>
      </c>
      <c r="B413" s="35" t="s">
        <v>628</v>
      </c>
      <c r="C413" s="36"/>
      <c r="D413" s="14">
        <v>0</v>
      </c>
      <c r="E413" s="14">
        <v>0</v>
      </c>
      <c r="F413" s="14">
        <v>0</v>
      </c>
      <c r="G413" s="15">
        <v>0</v>
      </c>
    </row>
    <row r="414" spans="1:7" ht="31.8" hidden="1" thickBot="1" x14ac:dyDescent="0.35">
      <c r="A414" s="34" t="s">
        <v>629</v>
      </c>
      <c r="B414" s="35" t="s">
        <v>630</v>
      </c>
      <c r="C414" s="36"/>
      <c r="D414" s="14">
        <v>0</v>
      </c>
      <c r="E414" s="14">
        <v>0</v>
      </c>
      <c r="F414" s="14">
        <v>0</v>
      </c>
      <c r="G414" s="15">
        <v>0</v>
      </c>
    </row>
    <row r="415" spans="1:7" ht="47.4" hidden="1" thickBot="1" x14ac:dyDescent="0.35">
      <c r="A415" s="34" t="s">
        <v>631</v>
      </c>
      <c r="B415" s="35" t="s">
        <v>632</v>
      </c>
      <c r="C415" s="36"/>
      <c r="D415" s="14">
        <v>0</v>
      </c>
      <c r="E415" s="14">
        <v>0</v>
      </c>
      <c r="F415" s="14">
        <v>0</v>
      </c>
      <c r="G415" s="15">
        <v>0</v>
      </c>
    </row>
    <row r="416" spans="1:7" ht="31.8" thickBot="1" x14ac:dyDescent="0.35">
      <c r="A416" s="34" t="s">
        <v>633</v>
      </c>
      <c r="B416" s="35" t="s">
        <v>634</v>
      </c>
      <c r="C416" s="36" t="s">
        <v>17</v>
      </c>
      <c r="D416" s="14">
        <v>6000</v>
      </c>
      <c r="E416" s="14">
        <v>0</v>
      </c>
      <c r="F416" s="14">
        <v>6000</v>
      </c>
      <c r="G416" s="15">
        <v>6000</v>
      </c>
    </row>
    <row r="417" spans="1:7" ht="31.8" thickBot="1" x14ac:dyDescent="0.35">
      <c r="A417" s="34" t="s">
        <v>635</v>
      </c>
      <c r="B417" s="35" t="s">
        <v>671</v>
      </c>
      <c r="C417" s="36"/>
      <c r="D417" s="14">
        <v>0</v>
      </c>
      <c r="E417" s="14">
        <v>0</v>
      </c>
      <c r="F417" s="14">
        <v>0</v>
      </c>
      <c r="G417" s="15">
        <v>0</v>
      </c>
    </row>
    <row r="418" spans="1:7" ht="16.2" thickBot="1" x14ac:dyDescent="0.35">
      <c r="A418" s="34" t="s">
        <v>636</v>
      </c>
      <c r="B418" s="35" t="s">
        <v>672</v>
      </c>
      <c r="C418" s="36"/>
      <c r="D418" s="14">
        <v>0</v>
      </c>
      <c r="E418" s="14">
        <v>0</v>
      </c>
      <c r="F418" s="14">
        <v>0</v>
      </c>
      <c r="G418" s="15">
        <v>0</v>
      </c>
    </row>
    <row r="419" spans="1:7" ht="31.8" hidden="1" thickBot="1" x14ac:dyDescent="0.35">
      <c r="A419" s="34" t="s">
        <v>637</v>
      </c>
      <c r="B419" s="35" t="s">
        <v>638</v>
      </c>
      <c r="C419" s="36"/>
      <c r="D419" s="14">
        <v>0</v>
      </c>
      <c r="E419" s="14">
        <v>0</v>
      </c>
      <c r="F419" s="14">
        <v>0</v>
      </c>
      <c r="G419" s="15">
        <v>0</v>
      </c>
    </row>
    <row r="420" spans="1:7" ht="47.4" hidden="1" thickBot="1" x14ac:dyDescent="0.35">
      <c r="A420" s="34" t="s">
        <v>639</v>
      </c>
      <c r="B420" s="35" t="s">
        <v>640</v>
      </c>
      <c r="C420" s="36"/>
      <c r="D420" s="14">
        <v>0</v>
      </c>
      <c r="E420" s="14">
        <v>0</v>
      </c>
      <c r="F420" s="14">
        <v>0</v>
      </c>
      <c r="G420" s="15">
        <v>0</v>
      </c>
    </row>
    <row r="421" spans="1:7" ht="31.8" hidden="1" thickBot="1" x14ac:dyDescent="0.35">
      <c r="A421" s="34" t="s">
        <v>641</v>
      </c>
      <c r="B421" s="35" t="s">
        <v>642</v>
      </c>
      <c r="C421" s="36"/>
      <c r="D421" s="14">
        <v>0</v>
      </c>
      <c r="E421" s="14">
        <v>0</v>
      </c>
      <c r="F421" s="14">
        <v>0</v>
      </c>
      <c r="G421" s="15">
        <v>0</v>
      </c>
    </row>
    <row r="422" spans="1:7" ht="31.8" thickBot="1" x14ac:dyDescent="0.35">
      <c r="A422" s="29" t="s">
        <v>643</v>
      </c>
      <c r="B422" s="30" t="s">
        <v>644</v>
      </c>
      <c r="C422" s="31"/>
      <c r="D422" s="32">
        <f t="shared" ref="D422:G422" si="107">SUM(D423:D423)</f>
        <v>0</v>
      </c>
      <c r="E422" s="32">
        <f t="shared" si="107"/>
        <v>0</v>
      </c>
      <c r="F422" s="32">
        <f t="shared" si="107"/>
        <v>0</v>
      </c>
      <c r="G422" s="33">
        <f t="shared" si="107"/>
        <v>0</v>
      </c>
    </row>
    <row r="423" spans="1:7" ht="31.8" thickBot="1" x14ac:dyDescent="0.35">
      <c r="A423" s="34" t="s">
        <v>645</v>
      </c>
      <c r="B423" s="35" t="s">
        <v>646</v>
      </c>
      <c r="C423" s="36"/>
      <c r="D423" s="14">
        <v>0</v>
      </c>
      <c r="E423" s="14">
        <v>0</v>
      </c>
      <c r="F423" s="14">
        <v>0</v>
      </c>
      <c r="G423" s="15">
        <v>0</v>
      </c>
    </row>
    <row r="424" spans="1:7" ht="16.2" thickBot="1" x14ac:dyDescent="0.35">
      <c r="A424" s="29" t="s">
        <v>647</v>
      </c>
      <c r="B424" s="30" t="s">
        <v>86</v>
      </c>
      <c r="C424" s="31"/>
      <c r="D424" s="32">
        <f t="shared" ref="D424:G424" si="108">SUM(D425:D425)</f>
        <v>336800</v>
      </c>
      <c r="E424" s="32">
        <f t="shared" si="108"/>
        <v>0</v>
      </c>
      <c r="F424" s="32">
        <f t="shared" si="108"/>
        <v>336800</v>
      </c>
      <c r="G424" s="33">
        <f t="shared" si="108"/>
        <v>336800</v>
      </c>
    </row>
    <row r="425" spans="1:7" ht="31.2" x14ac:dyDescent="0.3">
      <c r="A425" s="34" t="s">
        <v>648</v>
      </c>
      <c r="B425" s="35" t="s">
        <v>473</v>
      </c>
      <c r="C425" s="36"/>
      <c r="D425" s="37">
        <f t="shared" ref="D425:G425" si="109">SUM(D426:D427)</f>
        <v>336800</v>
      </c>
      <c r="E425" s="37">
        <f t="shared" si="109"/>
        <v>0</v>
      </c>
      <c r="F425" s="37">
        <f t="shared" si="109"/>
        <v>336800</v>
      </c>
      <c r="G425" s="38">
        <f t="shared" si="109"/>
        <v>336800</v>
      </c>
    </row>
    <row r="426" spans="1:7" x14ac:dyDescent="0.3">
      <c r="A426" s="39"/>
      <c r="B426" s="40"/>
      <c r="C426" s="41" t="s">
        <v>89</v>
      </c>
      <c r="D426" s="42">
        <v>308300</v>
      </c>
      <c r="E426" s="42">
        <v>0</v>
      </c>
      <c r="F426" s="42">
        <v>308300</v>
      </c>
      <c r="G426" s="43">
        <v>308300</v>
      </c>
    </row>
    <row r="427" spans="1:7" ht="16.2" thickBot="1" x14ac:dyDescent="0.35">
      <c r="A427" s="44"/>
      <c r="B427" s="45"/>
      <c r="C427" s="46" t="s">
        <v>17</v>
      </c>
      <c r="D427" s="47">
        <v>28500</v>
      </c>
      <c r="E427" s="47">
        <v>0</v>
      </c>
      <c r="F427" s="47">
        <v>28500</v>
      </c>
      <c r="G427" s="48">
        <v>28500</v>
      </c>
    </row>
    <row r="428" spans="1:7" s="53" customFormat="1" x14ac:dyDescent="0.3">
      <c r="A428" s="49"/>
      <c r="B428" s="50"/>
      <c r="C428" s="51"/>
      <c r="D428" s="52"/>
      <c r="E428" s="52"/>
      <c r="F428" s="52"/>
      <c r="G428" s="52"/>
    </row>
    <row r="429" spans="1:7" s="53" customFormat="1" x14ac:dyDescent="0.3">
      <c r="A429" s="92" t="s">
        <v>1</v>
      </c>
      <c r="B429" s="92" t="s">
        <v>2</v>
      </c>
      <c r="C429" s="92" t="s">
        <v>653</v>
      </c>
      <c r="D429" s="73" t="s">
        <v>654</v>
      </c>
      <c r="E429" s="73" t="s">
        <v>655</v>
      </c>
      <c r="F429" s="52"/>
      <c r="G429" s="52"/>
    </row>
    <row r="430" spans="1:7" s="53" customFormat="1" x14ac:dyDescent="0.3">
      <c r="A430" s="92"/>
      <c r="B430" s="92"/>
      <c r="C430" s="92"/>
      <c r="D430" s="74"/>
      <c r="E430" s="74"/>
      <c r="F430" s="52"/>
      <c r="G430" s="52"/>
    </row>
    <row r="431" spans="1:7" s="53" customFormat="1" x14ac:dyDescent="0.3">
      <c r="A431" s="92"/>
      <c r="B431" s="92"/>
      <c r="C431" s="92"/>
      <c r="D431" s="75"/>
      <c r="E431" s="75"/>
      <c r="F431" s="52"/>
      <c r="G431" s="52"/>
    </row>
    <row r="432" spans="1:7" x14ac:dyDescent="0.3">
      <c r="A432" s="88" t="s">
        <v>656</v>
      </c>
      <c r="B432" s="89"/>
      <c r="C432" s="1">
        <f>SUM(C434:C439)</f>
        <v>39336600</v>
      </c>
      <c r="D432" s="1">
        <f t="shared" ref="D432:E432" si="110">SUM(D434:D439)</f>
        <v>41347100</v>
      </c>
      <c r="E432" s="1">
        <f t="shared" si="110"/>
        <v>42846200</v>
      </c>
    </row>
    <row r="433" spans="1:5" x14ac:dyDescent="0.3">
      <c r="A433" s="2"/>
      <c r="B433" s="3"/>
      <c r="C433" s="4"/>
      <c r="D433" s="4"/>
      <c r="E433" s="4"/>
    </row>
    <row r="434" spans="1:5" x14ac:dyDescent="0.3">
      <c r="A434" s="5"/>
      <c r="B434" s="6" t="s">
        <v>657</v>
      </c>
      <c r="C434" s="5">
        <v>17693000</v>
      </c>
      <c r="D434" s="7">
        <v>18611100</v>
      </c>
      <c r="E434" s="7">
        <v>20313900</v>
      </c>
    </row>
    <row r="435" spans="1:5" x14ac:dyDescent="0.3">
      <c r="A435" s="5"/>
      <c r="B435" s="6" t="s">
        <v>658</v>
      </c>
      <c r="C435" s="5">
        <v>2000000</v>
      </c>
      <c r="D435" s="7">
        <v>2000000</v>
      </c>
      <c r="E435" s="7">
        <v>2000000</v>
      </c>
    </row>
    <row r="436" spans="1:5" x14ac:dyDescent="0.3">
      <c r="A436" s="5"/>
      <c r="B436" s="6" t="s">
        <v>659</v>
      </c>
      <c r="C436" s="5">
        <v>1308000</v>
      </c>
      <c r="D436" s="7">
        <v>1327900</v>
      </c>
      <c r="E436" s="7">
        <v>1327900</v>
      </c>
    </row>
    <row r="437" spans="1:5" x14ac:dyDescent="0.3">
      <c r="A437" s="5"/>
      <c r="B437" s="6" t="s">
        <v>660</v>
      </c>
      <c r="C437" s="5">
        <f>14202400</f>
        <v>14202400</v>
      </c>
      <c r="D437" s="7">
        <v>14792100</v>
      </c>
      <c r="E437" s="7">
        <v>15417600</v>
      </c>
    </row>
    <row r="438" spans="1:5" x14ac:dyDescent="0.3">
      <c r="A438" s="5"/>
      <c r="B438" s="2" t="s">
        <v>661</v>
      </c>
      <c r="C438" s="8">
        <v>1135100</v>
      </c>
      <c r="D438" s="9">
        <v>1148300</v>
      </c>
      <c r="E438" s="9">
        <v>1086800</v>
      </c>
    </row>
    <row r="439" spans="1:5" x14ac:dyDescent="0.3">
      <c r="A439" s="8"/>
      <c r="B439" s="2" t="s">
        <v>662</v>
      </c>
      <c r="C439" s="70">
        <f>1668000+73200+1256900</f>
        <v>2998100</v>
      </c>
      <c r="D439" s="9">
        <f>3467700</f>
        <v>3467700</v>
      </c>
      <c r="E439" s="9">
        <v>2700000</v>
      </c>
    </row>
    <row r="440" spans="1:5" x14ac:dyDescent="0.3">
      <c r="A440" s="90" t="s">
        <v>663</v>
      </c>
      <c r="B440" s="91"/>
      <c r="C440" s="10">
        <f>C441+C442</f>
        <v>2543400</v>
      </c>
      <c r="D440" s="10">
        <f t="shared" ref="D440:E440" si="111">D441+D442</f>
        <v>1824600</v>
      </c>
      <c r="E440" s="10">
        <f t="shared" si="111"/>
        <v>1679600</v>
      </c>
    </row>
    <row r="441" spans="1:5" x14ac:dyDescent="0.3">
      <c r="A441" s="8"/>
      <c r="B441" s="2" t="s">
        <v>664</v>
      </c>
      <c r="C441" s="8">
        <v>1284100</v>
      </c>
      <c r="D441" s="9">
        <v>1284100</v>
      </c>
      <c r="E441" s="9">
        <v>1284100</v>
      </c>
    </row>
    <row r="442" spans="1:5" x14ac:dyDescent="0.3">
      <c r="A442" s="8"/>
      <c r="B442" s="2" t="s">
        <v>665</v>
      </c>
      <c r="C442" s="70">
        <f>1234900+24400</f>
        <v>1259300</v>
      </c>
      <c r="D442" s="9">
        <v>540500</v>
      </c>
      <c r="E442" s="9">
        <v>395500</v>
      </c>
    </row>
    <row r="443" spans="1:5" x14ac:dyDescent="0.3">
      <c r="A443" s="8"/>
      <c r="B443" s="2"/>
      <c r="C443" s="8"/>
      <c r="D443" s="9"/>
      <c r="E443" s="9"/>
    </row>
    <row r="444" spans="1:5" x14ac:dyDescent="0.3">
      <c r="A444" s="11"/>
      <c r="B444" s="12" t="s">
        <v>666</v>
      </c>
      <c r="C444" s="71">
        <f>C432+C440</f>
        <v>41880000</v>
      </c>
      <c r="D444" s="13">
        <f t="shared" ref="D444:E444" si="112">D432+D440</f>
        <v>43171700</v>
      </c>
      <c r="E444" s="13">
        <f t="shared" si="112"/>
        <v>44525800</v>
      </c>
    </row>
    <row r="445" spans="1:5" x14ac:dyDescent="0.3">
      <c r="C445" s="57"/>
    </row>
    <row r="446" spans="1:5" x14ac:dyDescent="0.3">
      <c r="C446" s="57"/>
      <c r="D446" s="57"/>
      <c r="E446" s="57"/>
    </row>
  </sheetData>
  <mergeCells count="16">
    <mergeCell ref="E1:F1"/>
    <mergeCell ref="A432:B432"/>
    <mergeCell ref="A440:B440"/>
    <mergeCell ref="A429:A431"/>
    <mergeCell ref="B429:B431"/>
    <mergeCell ref="C429:C431"/>
    <mergeCell ref="E2:G2"/>
    <mergeCell ref="D429:D431"/>
    <mergeCell ref="E429:E431"/>
    <mergeCell ref="A4:G4"/>
    <mergeCell ref="A6:A7"/>
    <mergeCell ref="B6:B7"/>
    <mergeCell ref="C6:C7"/>
    <mergeCell ref="F6:F7"/>
    <mergeCell ref="G6:G7"/>
    <mergeCell ref="D6:E6"/>
  </mergeCells>
  <pageMargins left="0.4" right="0.4" top="0.4" bottom="0.4" header="0.4" footer="0.4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Planas</vt:lpstr>
      <vt:lpstr>Planas!_Hlk160617247</vt:lpstr>
      <vt:lpstr>Planas!_Hlk160617279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Miesto VVG</dc:creator>
  <cp:lastModifiedBy>Sadauskienė, Dalia</cp:lastModifiedBy>
  <dcterms:created xsi:type="dcterms:W3CDTF">2023-12-08T13:20:59Z</dcterms:created>
  <dcterms:modified xsi:type="dcterms:W3CDTF">2024-03-19T11:39:24Z</dcterms:modified>
</cp:coreProperties>
</file>